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ECTIONS\Elections\Certification of Results\Primary 2022\Results Spreadsheets\"/>
    </mc:Choice>
  </mc:AlternateContent>
  <bookViews>
    <workbookView xWindow="-120" yWindow="-120" windowWidth="20730" windowHeight="11160"/>
  </bookViews>
  <sheets>
    <sheet name="Leed Sheet (R)" sheetId="27" r:id="rId1"/>
    <sheet name="Absecon (R)" sheetId="28" r:id="rId2"/>
    <sheet name="Atlantic City (R)" sheetId="29" r:id="rId3"/>
    <sheet name="Brigantine (R)" sheetId="30" r:id="rId4"/>
    <sheet name="Buena Borough (R)" sheetId="31" r:id="rId5"/>
    <sheet name="Buena Vista Twp (R)" sheetId="32" r:id="rId6"/>
    <sheet name="Corbin City (R)" sheetId="33" r:id="rId7"/>
    <sheet name="Egg Harbor City (R)" sheetId="34" r:id="rId8"/>
    <sheet name="Egg Harbor Twp (R)" sheetId="35" r:id="rId9"/>
    <sheet name="Estell Manor (R)" sheetId="36" r:id="rId10"/>
    <sheet name="Folsom (R)" sheetId="37" r:id="rId11"/>
    <sheet name="Galloway Twp (R)" sheetId="38" r:id="rId12"/>
    <sheet name="Hamilton Twp (R)" sheetId="39" r:id="rId13"/>
    <sheet name="Hammonton (R)" sheetId="40" r:id="rId14"/>
    <sheet name="Linwood (R)" sheetId="41" r:id="rId15"/>
    <sheet name="Longport (R)" sheetId="42" r:id="rId16"/>
    <sheet name="Margate (R)" sheetId="43" r:id="rId17"/>
    <sheet name="Mullica Twp (R)" sheetId="44" r:id="rId18"/>
    <sheet name="Northfield (R)" sheetId="45" r:id="rId19"/>
    <sheet name="Pleasantville (R)" sheetId="46" r:id="rId20"/>
    <sheet name="Port Republic (R)" sheetId="47" r:id="rId21"/>
    <sheet name="Somers Point (R)" sheetId="48" r:id="rId22"/>
    <sheet name="Ventnor (R)" sheetId="49" r:id="rId23"/>
    <sheet name="Weymouth Twp (R)" sheetId="50" r:id="rId24"/>
    <sheet name="Leed Sheet (D)" sheetId="1" r:id="rId25"/>
    <sheet name="Absecon (D)" sheetId="2" r:id="rId26"/>
    <sheet name="Atlantic City (D)" sheetId="3" r:id="rId27"/>
    <sheet name="Brigantine (D)" sheetId="4" r:id="rId28"/>
    <sheet name="Buena Borough (D)" sheetId="5" r:id="rId29"/>
    <sheet name="Buena Vista Twp (D)" sheetId="6" r:id="rId30"/>
    <sheet name="Corbin City (D)" sheetId="7" r:id="rId31"/>
    <sheet name="Egg Harbor City (D)" sheetId="8" r:id="rId32"/>
    <sheet name="Egg Harbor Twp (D)" sheetId="10" r:id="rId33"/>
    <sheet name="Estell Manor (D)" sheetId="12" r:id="rId34"/>
    <sheet name="Folsom (D)" sheetId="13" r:id="rId35"/>
    <sheet name="Galloway Twp (D)" sheetId="11" r:id="rId36"/>
    <sheet name="Hamilton Twp (D)" sheetId="14" r:id="rId37"/>
    <sheet name="Hammonton (D)" sheetId="15" r:id="rId38"/>
    <sheet name="Linwood (D)" sheetId="16" r:id="rId39"/>
    <sheet name="Longport (D)" sheetId="19" r:id="rId40"/>
    <sheet name="Margate (D)" sheetId="20" r:id="rId41"/>
    <sheet name="Mullica Twp (D)" sheetId="17" r:id="rId42"/>
    <sheet name="Northfield (D)" sheetId="18" r:id="rId43"/>
    <sheet name="Pleasantville (D)" sheetId="21" r:id="rId44"/>
    <sheet name="Port Republic (D)" sheetId="23" r:id="rId45"/>
    <sheet name="Somers Point (D)" sheetId="24" r:id="rId46"/>
    <sheet name="Ventnor (D)" sheetId="25" r:id="rId47"/>
    <sheet name="Weymouth Twp (D)" sheetId="26" r:id="rId48"/>
  </sheets>
  <definedNames>
    <definedName name="_xlnm.Print_Area" localSheetId="28">'Buena Borough (D)'!$A$1:$P$14</definedName>
    <definedName name="_xlnm.Print_Area" localSheetId="4">'Buena Borough (R)'!$A$1:$S$14</definedName>
    <definedName name="_xlnm.Print_Area" localSheetId="24">'Leed Sheet (D)'!$A$1:$P$35</definedName>
    <definedName name="_xlnm.Print_Area" localSheetId="0">'Leed Sheet (R)'!$A$1:$Q$35</definedName>
    <definedName name="_xlnm.Print_Area" localSheetId="45">'Somers Point (D)'!$A$1:$Q$20</definedName>
    <definedName name="_xlnm.Print_Area" localSheetId="21">'Somers Point (R)'!$A$1:$R$20</definedName>
    <definedName name="_xlnm.Print_Titles" localSheetId="28">'Buena Borough (D)'!$A:$A</definedName>
    <definedName name="_xlnm.Print_Titles" localSheetId="4">'Buena Borough (R)'!$A:$A</definedName>
    <definedName name="_xlnm.Print_Titles" localSheetId="45">'Somers Point (D)'!$A:$A</definedName>
    <definedName name="_xlnm.Print_Titles" localSheetId="21">'Somers Point (R)'!$A:$A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50" l="1"/>
  <c r="G13" i="50"/>
  <c r="C13" i="50"/>
  <c r="N9" i="50"/>
  <c r="M9" i="50"/>
  <c r="L9" i="50"/>
  <c r="K9" i="50"/>
  <c r="I9" i="50"/>
  <c r="G9" i="50"/>
  <c r="E9" i="50"/>
  <c r="D9" i="50"/>
  <c r="C9" i="50"/>
  <c r="G5" i="50"/>
  <c r="E5" i="50"/>
  <c r="D5" i="50"/>
  <c r="C5" i="50"/>
  <c r="G4" i="50"/>
  <c r="E4" i="50"/>
  <c r="D4" i="50"/>
  <c r="C4" i="50"/>
  <c r="E16" i="49"/>
  <c r="D16" i="49"/>
  <c r="N12" i="49"/>
  <c r="M12" i="49"/>
  <c r="L12" i="49"/>
  <c r="K12" i="49"/>
  <c r="I12" i="49"/>
  <c r="I16" i="49" s="1"/>
  <c r="G12" i="49"/>
  <c r="G16" i="49" s="1"/>
  <c r="E12" i="49"/>
  <c r="D12" i="49"/>
  <c r="C12" i="49"/>
  <c r="C16" i="49" s="1"/>
  <c r="I5" i="49"/>
  <c r="G5" i="49"/>
  <c r="E5" i="49"/>
  <c r="D5" i="49"/>
  <c r="C5" i="49"/>
  <c r="I4" i="49"/>
  <c r="G4" i="49"/>
  <c r="E4" i="49"/>
  <c r="D4" i="49"/>
  <c r="C4" i="49"/>
  <c r="K19" i="48"/>
  <c r="I19" i="48"/>
  <c r="D19" i="48"/>
  <c r="C19" i="48"/>
  <c r="R15" i="48"/>
  <c r="Q15" i="48"/>
  <c r="P15" i="48"/>
  <c r="O15" i="48"/>
  <c r="M15" i="48"/>
  <c r="M19" i="48" s="1"/>
  <c r="K15" i="48"/>
  <c r="I15" i="48"/>
  <c r="G15" i="48"/>
  <c r="E15" i="48"/>
  <c r="E19" i="48" s="1"/>
  <c r="D15" i="48"/>
  <c r="C15" i="48"/>
  <c r="G5" i="48"/>
  <c r="E5" i="48"/>
  <c r="D5" i="48"/>
  <c r="C5" i="48"/>
  <c r="G4" i="48"/>
  <c r="E4" i="48"/>
  <c r="D4" i="48"/>
  <c r="C4" i="48"/>
  <c r="M13" i="47"/>
  <c r="G13" i="47"/>
  <c r="E13" i="47"/>
  <c r="R9" i="47"/>
  <c r="Q9" i="47"/>
  <c r="P9" i="47"/>
  <c r="O9" i="47"/>
  <c r="M9" i="47"/>
  <c r="K9" i="47"/>
  <c r="K13" i="47" s="1"/>
  <c r="I9" i="47"/>
  <c r="I13" i="47" s="1"/>
  <c r="G9" i="47"/>
  <c r="E9" i="47"/>
  <c r="D9" i="47"/>
  <c r="C9" i="47"/>
  <c r="C13" i="47" s="1"/>
  <c r="I5" i="47"/>
  <c r="G5" i="47"/>
  <c r="E5" i="47"/>
  <c r="D5" i="47"/>
  <c r="C5" i="47"/>
  <c r="I4" i="47"/>
  <c r="G4" i="47"/>
  <c r="E4" i="47"/>
  <c r="D4" i="47"/>
  <c r="C4" i="47"/>
  <c r="K19" i="46"/>
  <c r="E19" i="46"/>
  <c r="D19" i="46"/>
  <c r="P15" i="46"/>
  <c r="O15" i="46"/>
  <c r="N15" i="46"/>
  <c r="M15" i="46"/>
  <c r="K15" i="46"/>
  <c r="I15" i="46"/>
  <c r="I19" i="46" s="1"/>
  <c r="G15" i="46"/>
  <c r="E15" i="46"/>
  <c r="D15" i="46"/>
  <c r="C15" i="46"/>
  <c r="C19" i="46" s="1"/>
  <c r="G5" i="46"/>
  <c r="E5" i="46"/>
  <c r="D5" i="46"/>
  <c r="C5" i="46"/>
  <c r="G4" i="46"/>
  <c r="E4" i="46"/>
  <c r="D4" i="46"/>
  <c r="C4" i="46"/>
  <c r="K19" i="45"/>
  <c r="E19" i="45"/>
  <c r="D19" i="45"/>
  <c r="P15" i="45"/>
  <c r="O15" i="45"/>
  <c r="N15" i="45"/>
  <c r="M15" i="45"/>
  <c r="K15" i="45"/>
  <c r="I15" i="45"/>
  <c r="I19" i="45" s="1"/>
  <c r="G15" i="45"/>
  <c r="G19" i="45" s="1"/>
  <c r="E15" i="45"/>
  <c r="D15" i="45"/>
  <c r="C15" i="45"/>
  <c r="C19" i="45" s="1"/>
  <c r="G5" i="45"/>
  <c r="E5" i="45"/>
  <c r="D5" i="45"/>
  <c r="C5" i="45"/>
  <c r="G4" i="45"/>
  <c r="E4" i="45"/>
  <c r="D4" i="45"/>
  <c r="C4" i="45"/>
  <c r="K14" i="44"/>
  <c r="G14" i="44"/>
  <c r="E14" i="44"/>
  <c r="P10" i="44"/>
  <c r="O10" i="44"/>
  <c r="N10" i="44"/>
  <c r="M10" i="44"/>
  <c r="K10" i="44"/>
  <c r="J10" i="44"/>
  <c r="J14" i="44" s="1"/>
  <c r="I10" i="44"/>
  <c r="I14" i="44" s="1"/>
  <c r="G10" i="44"/>
  <c r="E10" i="44"/>
  <c r="D10" i="44"/>
  <c r="D14" i="44" s="1"/>
  <c r="C10" i="44"/>
  <c r="C14" i="44" s="1"/>
  <c r="G5" i="44"/>
  <c r="E5" i="44"/>
  <c r="D5" i="44"/>
  <c r="C5" i="44"/>
  <c r="G4" i="44"/>
  <c r="E4" i="44"/>
  <c r="D4" i="44"/>
  <c r="C4" i="44"/>
  <c r="E15" i="43"/>
  <c r="D15" i="43"/>
  <c r="N11" i="43"/>
  <c r="M11" i="43"/>
  <c r="L11" i="43"/>
  <c r="K11" i="43"/>
  <c r="I11" i="43"/>
  <c r="I15" i="43" s="1"/>
  <c r="G11" i="43"/>
  <c r="E11" i="43"/>
  <c r="D11" i="43"/>
  <c r="C11" i="43"/>
  <c r="C15" i="43" s="1"/>
  <c r="I5" i="43"/>
  <c r="G5" i="43"/>
  <c r="E5" i="43"/>
  <c r="D5" i="43"/>
  <c r="C5" i="43"/>
  <c r="I4" i="43"/>
  <c r="G4" i="43"/>
  <c r="E4" i="43"/>
  <c r="D4" i="43"/>
  <c r="C4" i="43"/>
  <c r="E12" i="42"/>
  <c r="D12" i="42"/>
  <c r="N8" i="42"/>
  <c r="M8" i="42"/>
  <c r="L8" i="42"/>
  <c r="K8" i="42"/>
  <c r="I8" i="42"/>
  <c r="I12" i="42" s="1"/>
  <c r="G8" i="42"/>
  <c r="G12" i="42" s="1"/>
  <c r="E8" i="42"/>
  <c r="D8" i="42"/>
  <c r="C8" i="42"/>
  <c r="C12" i="42" s="1"/>
  <c r="I5" i="42"/>
  <c r="G5" i="42"/>
  <c r="E5" i="42"/>
  <c r="D5" i="42"/>
  <c r="C5" i="42"/>
  <c r="I4" i="42"/>
  <c r="G4" i="42"/>
  <c r="E4" i="42"/>
  <c r="D4" i="42"/>
  <c r="C4" i="42"/>
  <c r="I16" i="41"/>
  <c r="G16" i="41"/>
  <c r="C16" i="41"/>
  <c r="P12" i="41"/>
  <c r="O12" i="41"/>
  <c r="N12" i="41"/>
  <c r="M12" i="41"/>
  <c r="K12" i="41"/>
  <c r="K16" i="41" s="1"/>
  <c r="I12" i="41"/>
  <c r="G12" i="41"/>
  <c r="E12" i="41"/>
  <c r="E16" i="41" s="1"/>
  <c r="D12" i="41"/>
  <c r="D16" i="41" s="1"/>
  <c r="C12" i="41"/>
  <c r="G5" i="41"/>
  <c r="E5" i="41"/>
  <c r="D5" i="41"/>
  <c r="C5" i="41"/>
  <c r="G4" i="41"/>
  <c r="E4" i="41"/>
  <c r="D4" i="41"/>
  <c r="C4" i="41"/>
  <c r="J18" i="40"/>
  <c r="I18" i="40"/>
  <c r="D18" i="40"/>
  <c r="C18" i="40"/>
  <c r="P14" i="40"/>
  <c r="O14" i="40"/>
  <c r="N14" i="40"/>
  <c r="M14" i="40"/>
  <c r="K14" i="40"/>
  <c r="K18" i="40" s="1"/>
  <c r="J14" i="40"/>
  <c r="I14" i="40"/>
  <c r="G14" i="40"/>
  <c r="G18" i="40" s="1"/>
  <c r="E14" i="40"/>
  <c r="E18" i="40" s="1"/>
  <c r="D14" i="40"/>
  <c r="C14" i="40"/>
  <c r="G5" i="40"/>
  <c r="E5" i="40"/>
  <c r="D5" i="40"/>
  <c r="C5" i="40"/>
  <c r="G4" i="40"/>
  <c r="E4" i="40"/>
  <c r="D4" i="40"/>
  <c r="C4" i="40"/>
  <c r="J24" i="39"/>
  <c r="E24" i="39"/>
  <c r="D24" i="39"/>
  <c r="O20" i="39"/>
  <c r="N20" i="39"/>
  <c r="M20" i="39"/>
  <c r="L20" i="39"/>
  <c r="J20" i="39"/>
  <c r="I20" i="39"/>
  <c r="I24" i="39" s="1"/>
  <c r="G20" i="39"/>
  <c r="E20" i="39"/>
  <c r="D20" i="39"/>
  <c r="C20" i="39"/>
  <c r="C24" i="39" s="1"/>
  <c r="G5" i="39"/>
  <c r="E5" i="39"/>
  <c r="D5" i="39"/>
  <c r="C5" i="39"/>
  <c r="G4" i="39"/>
  <c r="E4" i="39"/>
  <c r="D4" i="39"/>
  <c r="C4" i="39"/>
  <c r="I28" i="38"/>
  <c r="G28" i="38"/>
  <c r="C28" i="38"/>
  <c r="N24" i="38"/>
  <c r="M24" i="38"/>
  <c r="L24" i="38"/>
  <c r="K24" i="38"/>
  <c r="I24" i="38"/>
  <c r="G24" i="38"/>
  <c r="E24" i="38"/>
  <c r="E28" i="38" s="1"/>
  <c r="D24" i="38"/>
  <c r="D28" i="38" s="1"/>
  <c r="C24" i="38"/>
  <c r="I5" i="38"/>
  <c r="G5" i="38"/>
  <c r="E5" i="38"/>
  <c r="D5" i="38"/>
  <c r="C5" i="38"/>
  <c r="I4" i="38"/>
  <c r="G4" i="38"/>
  <c r="E4" i="38"/>
  <c r="D4" i="38"/>
  <c r="C4" i="38"/>
  <c r="J12" i="37"/>
  <c r="E12" i="37"/>
  <c r="D12" i="37"/>
  <c r="O8" i="37"/>
  <c r="N8" i="37"/>
  <c r="M8" i="37"/>
  <c r="L8" i="37"/>
  <c r="J8" i="37"/>
  <c r="I8" i="37"/>
  <c r="I12" i="37" s="1"/>
  <c r="G8" i="37"/>
  <c r="G12" i="37" s="1"/>
  <c r="E8" i="37"/>
  <c r="D8" i="37"/>
  <c r="C8" i="37"/>
  <c r="C12" i="37" s="1"/>
  <c r="G5" i="37"/>
  <c r="E5" i="37"/>
  <c r="D5" i="37"/>
  <c r="C5" i="37"/>
  <c r="G4" i="37"/>
  <c r="E4" i="37"/>
  <c r="D4" i="37"/>
  <c r="C4" i="37"/>
  <c r="J12" i="36"/>
  <c r="E12" i="36"/>
  <c r="D12" i="36"/>
  <c r="O8" i="36"/>
  <c r="N8" i="36"/>
  <c r="M8" i="36"/>
  <c r="L8" i="36"/>
  <c r="J8" i="36"/>
  <c r="I8" i="36"/>
  <c r="I12" i="36" s="1"/>
  <c r="G8" i="36"/>
  <c r="E8" i="36"/>
  <c r="D8" i="36"/>
  <c r="C8" i="36"/>
  <c r="C12" i="36" s="1"/>
  <c r="G5" i="36"/>
  <c r="E5" i="36"/>
  <c r="D5" i="36"/>
  <c r="C5" i="36"/>
  <c r="G4" i="36"/>
  <c r="E4" i="36"/>
  <c r="D4" i="36"/>
  <c r="C4" i="36"/>
  <c r="G33" i="35"/>
  <c r="E33" i="35"/>
  <c r="M32" i="35"/>
  <c r="M31" i="35"/>
  <c r="M33" i="35" s="1"/>
  <c r="M30" i="35"/>
  <c r="R29" i="35"/>
  <c r="Q29" i="35"/>
  <c r="P29" i="35"/>
  <c r="O29" i="35"/>
  <c r="M29" i="35"/>
  <c r="K29" i="35"/>
  <c r="K33" i="35" s="1"/>
  <c r="I29" i="35"/>
  <c r="I33" i="35" s="1"/>
  <c r="G29" i="35"/>
  <c r="E29" i="35"/>
  <c r="D29" i="35"/>
  <c r="D33" i="35" s="1"/>
  <c r="C29" i="35"/>
  <c r="C33" i="35" s="1"/>
  <c r="K5" i="35"/>
  <c r="I5" i="35"/>
  <c r="G5" i="35"/>
  <c r="E5" i="35"/>
  <c r="D5" i="35"/>
  <c r="C5" i="35"/>
  <c r="K4" i="35"/>
  <c r="I4" i="35"/>
  <c r="G4" i="35"/>
  <c r="E4" i="35"/>
  <c r="D4" i="35"/>
  <c r="C4" i="35"/>
  <c r="I17" i="34"/>
  <c r="G17" i="34"/>
  <c r="C17" i="34"/>
  <c r="P13" i="34"/>
  <c r="O13" i="34"/>
  <c r="N13" i="34"/>
  <c r="M13" i="34"/>
  <c r="K13" i="34"/>
  <c r="K17" i="34" s="1"/>
  <c r="J13" i="34"/>
  <c r="J17" i="34" s="1"/>
  <c r="I13" i="34"/>
  <c r="G13" i="34"/>
  <c r="E13" i="34"/>
  <c r="E17" i="34" s="1"/>
  <c r="D13" i="34"/>
  <c r="D17" i="34" s="1"/>
  <c r="C13" i="34"/>
  <c r="G5" i="34"/>
  <c r="E5" i="34"/>
  <c r="D5" i="34"/>
  <c r="C5" i="34"/>
  <c r="G4" i="34"/>
  <c r="E4" i="34"/>
  <c r="D4" i="34"/>
  <c r="C4" i="34"/>
  <c r="K12" i="33"/>
  <c r="I12" i="33"/>
  <c r="D12" i="33"/>
  <c r="C12" i="33"/>
  <c r="P8" i="33"/>
  <c r="O8" i="33"/>
  <c r="N8" i="33"/>
  <c r="M8" i="33"/>
  <c r="K8" i="33"/>
  <c r="I8" i="33"/>
  <c r="G8" i="33"/>
  <c r="G12" i="33" s="1"/>
  <c r="E8" i="33"/>
  <c r="D8" i="33"/>
  <c r="C8" i="33"/>
  <c r="G5" i="33"/>
  <c r="E5" i="33"/>
  <c r="D5" i="33"/>
  <c r="C5" i="33"/>
  <c r="G4" i="33"/>
  <c r="E4" i="33"/>
  <c r="D4" i="33"/>
  <c r="C4" i="33"/>
  <c r="J15" i="32"/>
  <c r="I15" i="32"/>
  <c r="D15" i="32"/>
  <c r="C15" i="32"/>
  <c r="O11" i="32"/>
  <c r="N11" i="32"/>
  <c r="M11" i="32"/>
  <c r="L11" i="32"/>
  <c r="J11" i="32"/>
  <c r="I11" i="32"/>
  <c r="G11" i="32"/>
  <c r="G15" i="32" s="1"/>
  <c r="E11" i="32"/>
  <c r="E15" i="32" s="1"/>
  <c r="D11" i="32"/>
  <c r="C11" i="32"/>
  <c r="G5" i="32"/>
  <c r="E5" i="32"/>
  <c r="D5" i="32"/>
  <c r="C5" i="32"/>
  <c r="G4" i="32"/>
  <c r="E4" i="32"/>
  <c r="D4" i="32"/>
  <c r="C4" i="32"/>
  <c r="L13" i="31"/>
  <c r="K13" i="31"/>
  <c r="G13" i="31"/>
  <c r="E13" i="31"/>
  <c r="S9" i="31"/>
  <c r="R9" i="31"/>
  <c r="Q9" i="31"/>
  <c r="P9" i="31"/>
  <c r="N9" i="31"/>
  <c r="N13" i="31" s="1"/>
  <c r="L9" i="31"/>
  <c r="K9" i="31"/>
  <c r="J9" i="31"/>
  <c r="J13" i="31" s="1"/>
  <c r="I9" i="31"/>
  <c r="I13" i="31" s="1"/>
  <c r="G9" i="31"/>
  <c r="E9" i="31"/>
  <c r="D9" i="31"/>
  <c r="D13" i="31" s="1"/>
  <c r="C9" i="31"/>
  <c r="C13" i="31" s="1"/>
  <c r="G5" i="31"/>
  <c r="E5" i="31"/>
  <c r="D5" i="31"/>
  <c r="C5" i="31"/>
  <c r="G4" i="31"/>
  <c r="E4" i="31"/>
  <c r="D4" i="31"/>
  <c r="C4" i="31"/>
  <c r="I15" i="30"/>
  <c r="S11" i="30"/>
  <c r="R11" i="30"/>
  <c r="Q11" i="30"/>
  <c r="P11" i="30"/>
  <c r="N11" i="30"/>
  <c r="N15" i="30" s="1"/>
  <c r="M11" i="30"/>
  <c r="M15" i="30" s="1"/>
  <c r="K11" i="30"/>
  <c r="K15" i="30" s="1"/>
  <c r="I11" i="30"/>
  <c r="G11" i="30"/>
  <c r="G15" i="30" s="1"/>
  <c r="E11" i="30"/>
  <c r="E15" i="30" s="1"/>
  <c r="D11" i="30"/>
  <c r="C11" i="30"/>
  <c r="C15" i="30" s="1"/>
  <c r="I5" i="30"/>
  <c r="G5" i="30"/>
  <c r="E5" i="30"/>
  <c r="D5" i="30"/>
  <c r="C5" i="30"/>
  <c r="I4" i="30"/>
  <c r="G4" i="30"/>
  <c r="E4" i="30"/>
  <c r="D4" i="30"/>
  <c r="C4" i="30"/>
  <c r="G32" i="29"/>
  <c r="E32" i="29"/>
  <c r="N28" i="29"/>
  <c r="M28" i="29"/>
  <c r="L28" i="29"/>
  <c r="K28" i="29"/>
  <c r="I28" i="29"/>
  <c r="G28" i="29"/>
  <c r="E28" i="29"/>
  <c r="D28" i="29"/>
  <c r="C28" i="29"/>
  <c r="I5" i="29"/>
  <c r="G5" i="29"/>
  <c r="E5" i="29"/>
  <c r="D5" i="29"/>
  <c r="C5" i="29"/>
  <c r="I4" i="29"/>
  <c r="G4" i="29"/>
  <c r="E4" i="29"/>
  <c r="D4" i="29"/>
  <c r="C4" i="29"/>
  <c r="K18" i="28"/>
  <c r="I18" i="28"/>
  <c r="D18" i="28"/>
  <c r="C18" i="28"/>
  <c r="P14" i="28"/>
  <c r="O14" i="28"/>
  <c r="N14" i="28"/>
  <c r="M14" i="28"/>
  <c r="K14" i="28"/>
  <c r="I14" i="28"/>
  <c r="G14" i="28"/>
  <c r="E14" i="28"/>
  <c r="D14" i="28"/>
  <c r="C14" i="28"/>
  <c r="G5" i="28"/>
  <c r="E5" i="28"/>
  <c r="D5" i="28"/>
  <c r="C5" i="28"/>
  <c r="G4" i="28"/>
  <c r="E4" i="28"/>
  <c r="D4" i="28"/>
  <c r="C4" i="28"/>
  <c r="G12" i="36" l="1"/>
  <c r="G15" i="43"/>
  <c r="G18" i="28"/>
  <c r="G24" i="39"/>
  <c r="I32" i="29"/>
  <c r="D13" i="50"/>
  <c r="D32" i="29"/>
  <c r="C32" i="29"/>
  <c r="E12" i="33"/>
  <c r="G19" i="46"/>
  <c r="E18" i="28"/>
  <c r="D13" i="47"/>
  <c r="G19" i="48"/>
  <c r="D15" i="30"/>
  <c r="E13" i="50"/>
  <c r="I21" i="14" l="1"/>
  <c r="I11" i="17" l="1"/>
  <c r="L30" i="10" l="1"/>
  <c r="N8" i="7" l="1"/>
  <c r="H23" i="14" l="1"/>
  <c r="L32" i="10"/>
  <c r="L31" i="10"/>
  <c r="J24" i="11"/>
  <c r="J8" i="19"/>
  <c r="L11" i="6"/>
  <c r="N9" i="5"/>
  <c r="K12" i="25" l="1"/>
  <c r="O15" i="24"/>
  <c r="P15" i="21"/>
  <c r="M15" i="18"/>
  <c r="L10" i="17"/>
  <c r="K11" i="20"/>
  <c r="K8" i="19"/>
  <c r="L20" i="14"/>
  <c r="K24" i="11"/>
  <c r="L8" i="13"/>
  <c r="L8" i="12"/>
  <c r="O29" i="10"/>
  <c r="M13" i="8"/>
  <c r="P11" i="4"/>
  <c r="M14" i="2"/>
  <c r="L15" i="21"/>
  <c r="L19" i="21" s="1"/>
  <c r="H15" i="21"/>
  <c r="H19" i="21" s="1"/>
  <c r="I15" i="21"/>
  <c r="I19" i="21" s="1"/>
  <c r="M12" i="16" l="1"/>
  <c r="N12" i="16"/>
  <c r="J8" i="7"/>
  <c r="J12" i="7" s="1"/>
  <c r="M9" i="26" l="1"/>
  <c r="L9" i="26"/>
  <c r="K9" i="26"/>
  <c r="J9" i="26"/>
  <c r="H9" i="26"/>
  <c r="H13" i="26" s="1"/>
  <c r="F9" i="26"/>
  <c r="F13" i="26" s="1"/>
  <c r="D9" i="26"/>
  <c r="D13" i="26" s="1"/>
  <c r="C9" i="26"/>
  <c r="C13" i="26" s="1"/>
  <c r="F5" i="26"/>
  <c r="D5" i="26"/>
  <c r="C5" i="26"/>
  <c r="F4" i="26"/>
  <c r="D4" i="26"/>
  <c r="C4" i="26"/>
  <c r="M12" i="25"/>
  <c r="L12" i="25"/>
  <c r="J12" i="25"/>
  <c r="H12" i="25"/>
  <c r="H16" i="25" s="1"/>
  <c r="F12" i="25"/>
  <c r="F16" i="25" s="1"/>
  <c r="D12" i="25"/>
  <c r="D16" i="25" s="1"/>
  <c r="C12" i="25"/>
  <c r="C16" i="25" s="1"/>
  <c r="H5" i="25"/>
  <c r="F5" i="25"/>
  <c r="D5" i="25"/>
  <c r="C5" i="25"/>
  <c r="H4" i="25"/>
  <c r="F4" i="25"/>
  <c r="D4" i="25"/>
  <c r="C4" i="25"/>
  <c r="L15" i="24"/>
  <c r="L19" i="24" s="1"/>
  <c r="H15" i="24"/>
  <c r="H19" i="24" s="1"/>
  <c r="Q15" i="24"/>
  <c r="P15" i="24"/>
  <c r="N15" i="24"/>
  <c r="J15" i="24"/>
  <c r="J19" i="24" s="1"/>
  <c r="F15" i="24"/>
  <c r="F19" i="24" s="1"/>
  <c r="D15" i="24"/>
  <c r="D19" i="24" s="1"/>
  <c r="C15" i="24"/>
  <c r="C19" i="24" s="1"/>
  <c r="F5" i="24"/>
  <c r="D5" i="24"/>
  <c r="C5" i="24"/>
  <c r="F4" i="24"/>
  <c r="D4" i="24"/>
  <c r="C4" i="24"/>
  <c r="O9" i="23"/>
  <c r="H9" i="23"/>
  <c r="H13" i="23" s="1"/>
  <c r="H5" i="23"/>
  <c r="H4" i="23"/>
  <c r="Q9" i="23"/>
  <c r="P9" i="23"/>
  <c r="N9" i="23"/>
  <c r="L9" i="23"/>
  <c r="L13" i="23" s="1"/>
  <c r="J9" i="23"/>
  <c r="J13" i="23" s="1"/>
  <c r="F9" i="23"/>
  <c r="F13" i="23" s="1"/>
  <c r="D9" i="23"/>
  <c r="D13" i="23" s="1"/>
  <c r="C9" i="23"/>
  <c r="C13" i="23" s="1"/>
  <c r="F5" i="23"/>
  <c r="D5" i="23"/>
  <c r="C5" i="23"/>
  <c r="F4" i="23"/>
  <c r="D4" i="23"/>
  <c r="C4" i="23"/>
  <c r="R15" i="21"/>
  <c r="Q15" i="21"/>
  <c r="O15" i="21"/>
  <c r="M15" i="21"/>
  <c r="M19" i="21" s="1"/>
  <c r="J15" i="21"/>
  <c r="J19" i="21" s="1"/>
  <c r="F15" i="21"/>
  <c r="F19" i="21" s="1"/>
  <c r="D15" i="21"/>
  <c r="D19" i="21" s="1"/>
  <c r="C15" i="21"/>
  <c r="C19" i="21" s="1"/>
  <c r="F5" i="21"/>
  <c r="D5" i="21"/>
  <c r="C5" i="21"/>
  <c r="F4" i="21"/>
  <c r="D4" i="21"/>
  <c r="C4" i="21"/>
  <c r="J15" i="18"/>
  <c r="J19" i="18" s="1"/>
  <c r="H15" i="18"/>
  <c r="H19" i="18" s="1"/>
  <c r="H5" i="20" l="1"/>
  <c r="F5" i="20"/>
  <c r="D5" i="20"/>
  <c r="C5" i="20"/>
  <c r="H4" i="20"/>
  <c r="F4" i="20"/>
  <c r="D4" i="20"/>
  <c r="C4" i="20"/>
  <c r="J11" i="20"/>
  <c r="L11" i="20"/>
  <c r="M11" i="20"/>
  <c r="C11" i="20"/>
  <c r="C15" i="20" s="1"/>
  <c r="D11" i="20"/>
  <c r="D15" i="20" s="1"/>
  <c r="F11" i="20"/>
  <c r="F15" i="20" s="1"/>
  <c r="H11" i="20"/>
  <c r="H15" i="20" s="1"/>
  <c r="H5" i="19" l="1"/>
  <c r="H4" i="19"/>
  <c r="M14" i="15" l="1"/>
  <c r="M8" i="19"/>
  <c r="L8" i="19"/>
  <c r="H8" i="19"/>
  <c r="F8" i="19"/>
  <c r="D8" i="19"/>
  <c r="C8" i="19"/>
  <c r="F5" i="19"/>
  <c r="D5" i="19"/>
  <c r="C5" i="19"/>
  <c r="F4" i="19"/>
  <c r="D4" i="19"/>
  <c r="C4" i="19"/>
  <c r="O15" i="18"/>
  <c r="N15" i="18"/>
  <c r="L15" i="18"/>
  <c r="F15" i="18"/>
  <c r="D15" i="18"/>
  <c r="C15" i="18"/>
  <c r="F5" i="18"/>
  <c r="D5" i="18"/>
  <c r="C5" i="18"/>
  <c r="F4" i="18"/>
  <c r="D4" i="18"/>
  <c r="C4" i="18"/>
  <c r="J12" i="16"/>
  <c r="J16" i="16" s="1"/>
  <c r="H12" i="16"/>
  <c r="H16" i="16" s="1"/>
  <c r="N10" i="17"/>
  <c r="M10" i="17"/>
  <c r="K10" i="17"/>
  <c r="I10" i="17"/>
  <c r="I14" i="17" s="1"/>
  <c r="H10" i="17"/>
  <c r="H14" i="17" s="1"/>
  <c r="F10" i="17"/>
  <c r="D10" i="17"/>
  <c r="C10" i="17"/>
  <c r="F5" i="17"/>
  <c r="D5" i="17"/>
  <c r="C5" i="17"/>
  <c r="F4" i="17"/>
  <c r="D4" i="17"/>
  <c r="C4" i="17"/>
  <c r="O12" i="16"/>
  <c r="L12" i="16"/>
  <c r="F12" i="16"/>
  <c r="F16" i="16" s="1"/>
  <c r="D12" i="16"/>
  <c r="D16" i="16" s="1"/>
  <c r="C12" i="16"/>
  <c r="C16" i="16" s="1"/>
  <c r="F5" i="16"/>
  <c r="D5" i="16"/>
  <c r="C5" i="16"/>
  <c r="F4" i="16"/>
  <c r="D4" i="16"/>
  <c r="C4" i="16"/>
  <c r="O14" i="15"/>
  <c r="N14" i="15"/>
  <c r="L14" i="15"/>
  <c r="J14" i="15"/>
  <c r="J18" i="15" s="1"/>
  <c r="I14" i="15"/>
  <c r="I18" i="15" s="1"/>
  <c r="H14" i="15"/>
  <c r="H18" i="15" s="1"/>
  <c r="F14" i="15"/>
  <c r="F18" i="15" s="1"/>
  <c r="D14" i="15"/>
  <c r="D18" i="15" s="1"/>
  <c r="C14" i="15"/>
  <c r="C18" i="15" s="1"/>
  <c r="F5" i="15"/>
  <c r="D5" i="15"/>
  <c r="C5" i="15"/>
  <c r="F4" i="15"/>
  <c r="D4" i="15"/>
  <c r="C4" i="15"/>
  <c r="H24" i="11"/>
  <c r="H28" i="11" s="1"/>
  <c r="H5" i="11"/>
  <c r="F5" i="11"/>
  <c r="D5" i="11"/>
  <c r="C5" i="11"/>
  <c r="H4" i="11"/>
  <c r="F4" i="11"/>
  <c r="D4" i="11"/>
  <c r="C4" i="11"/>
  <c r="N20" i="14"/>
  <c r="M20" i="14"/>
  <c r="K20" i="14"/>
  <c r="I20" i="14"/>
  <c r="I24" i="14" s="1"/>
  <c r="H20" i="14"/>
  <c r="H24" i="14" s="1"/>
  <c r="F20" i="14"/>
  <c r="F24" i="14" s="1"/>
  <c r="D20" i="14"/>
  <c r="D24" i="14" s="1"/>
  <c r="C20" i="14"/>
  <c r="C24" i="14" s="1"/>
  <c r="F5" i="14"/>
  <c r="D5" i="14"/>
  <c r="C5" i="14"/>
  <c r="F4" i="14"/>
  <c r="D4" i="14"/>
  <c r="C4" i="14"/>
  <c r="N8" i="13"/>
  <c r="M8" i="13"/>
  <c r="K8" i="13"/>
  <c r="I8" i="13"/>
  <c r="I12" i="13" s="1"/>
  <c r="H8" i="13"/>
  <c r="H12" i="13" s="1"/>
  <c r="F8" i="13"/>
  <c r="F12" i="13" s="1"/>
  <c r="D8" i="13"/>
  <c r="D12" i="13" s="1"/>
  <c r="C8" i="13"/>
  <c r="C12" i="13" s="1"/>
  <c r="F5" i="13"/>
  <c r="D5" i="13"/>
  <c r="C5" i="13"/>
  <c r="F4" i="13"/>
  <c r="D4" i="13"/>
  <c r="C4" i="13"/>
  <c r="N8" i="12"/>
  <c r="M8" i="12"/>
  <c r="K8" i="12"/>
  <c r="I8" i="12"/>
  <c r="I12" i="12" s="1"/>
  <c r="H8" i="12"/>
  <c r="H12" i="12" s="1"/>
  <c r="F8" i="12"/>
  <c r="F12" i="12" s="1"/>
  <c r="D8" i="12"/>
  <c r="D12" i="12" s="1"/>
  <c r="C8" i="12"/>
  <c r="C12" i="12" s="1"/>
  <c r="F5" i="12"/>
  <c r="D5" i="12"/>
  <c r="C5" i="12"/>
  <c r="F4" i="12"/>
  <c r="D4" i="12"/>
  <c r="C4" i="12"/>
  <c r="J5" i="10"/>
  <c r="J4" i="10"/>
  <c r="J29" i="10"/>
  <c r="J33" i="10" s="1"/>
  <c r="H5" i="10"/>
  <c r="H4" i="10"/>
  <c r="H29" i="10"/>
  <c r="H33" i="10" s="1"/>
  <c r="M24" i="11"/>
  <c r="L24" i="11"/>
  <c r="F24" i="11"/>
  <c r="F28" i="11" s="1"/>
  <c r="D24" i="11"/>
  <c r="D28" i="11" s="1"/>
  <c r="C24" i="11"/>
  <c r="C28" i="11" s="1"/>
  <c r="Q29" i="10"/>
  <c r="P29" i="10"/>
  <c r="N29" i="10"/>
  <c r="L29" i="10"/>
  <c r="L33" i="10" s="1"/>
  <c r="F29" i="10"/>
  <c r="F33" i="10" s="1"/>
  <c r="D29" i="10"/>
  <c r="D33" i="10" s="1"/>
  <c r="C29" i="10"/>
  <c r="C33" i="10" s="1"/>
  <c r="F5" i="10"/>
  <c r="D5" i="10"/>
  <c r="C5" i="10"/>
  <c r="F4" i="10"/>
  <c r="D4" i="10"/>
  <c r="C4" i="10"/>
  <c r="O13" i="8"/>
  <c r="N13" i="8"/>
  <c r="L13" i="8"/>
  <c r="J13" i="8"/>
  <c r="J17" i="8" s="1"/>
  <c r="I13" i="8"/>
  <c r="I17" i="8" s="1"/>
  <c r="H13" i="8"/>
  <c r="H17" i="8" s="1"/>
  <c r="F13" i="8"/>
  <c r="F17" i="8" s="1"/>
  <c r="D13" i="8"/>
  <c r="D17" i="8" s="1"/>
  <c r="C13" i="8"/>
  <c r="C17" i="8" s="1"/>
  <c r="F5" i="8"/>
  <c r="D5" i="8"/>
  <c r="C5" i="8"/>
  <c r="F4" i="8"/>
  <c r="D4" i="8"/>
  <c r="C4" i="8"/>
  <c r="P8" i="7"/>
  <c r="O8" i="7"/>
  <c r="M8" i="7"/>
  <c r="K8" i="7"/>
  <c r="K12" i="7" s="1"/>
  <c r="H8" i="7"/>
  <c r="H12" i="7" s="1"/>
  <c r="F8" i="7"/>
  <c r="F12" i="7" s="1"/>
  <c r="D8" i="7"/>
  <c r="D12" i="7" s="1"/>
  <c r="C8" i="7"/>
  <c r="C12" i="7" s="1"/>
  <c r="F5" i="7"/>
  <c r="D5" i="7"/>
  <c r="C5" i="7"/>
  <c r="F4" i="7"/>
  <c r="D4" i="7"/>
  <c r="C4" i="7"/>
  <c r="K28" i="3"/>
  <c r="K9" i="5"/>
  <c r="K13" i="5" s="1"/>
  <c r="I9" i="5"/>
  <c r="I13" i="5" s="1"/>
  <c r="H9" i="5"/>
  <c r="H13" i="5" s="1"/>
  <c r="M9" i="5"/>
  <c r="O9" i="5"/>
  <c r="P9" i="5"/>
  <c r="N11" i="6"/>
  <c r="M11" i="6"/>
  <c r="K11" i="6"/>
  <c r="I11" i="6"/>
  <c r="I15" i="6" s="1"/>
  <c r="H11" i="6"/>
  <c r="H15" i="6" s="1"/>
  <c r="F11" i="6"/>
  <c r="F15" i="6" s="1"/>
  <c r="D11" i="6"/>
  <c r="D15" i="6" s="1"/>
  <c r="C11" i="6"/>
  <c r="C15" i="6" s="1"/>
  <c r="F5" i="6"/>
  <c r="D5" i="6"/>
  <c r="C5" i="6"/>
  <c r="F4" i="6"/>
  <c r="D4" i="6"/>
  <c r="C4" i="6"/>
  <c r="J11" i="4"/>
  <c r="J15" i="4" s="1"/>
  <c r="F9" i="5"/>
  <c r="F13" i="5" s="1"/>
  <c r="D9" i="5"/>
  <c r="D13" i="5" s="1"/>
  <c r="C9" i="5"/>
  <c r="C13" i="5" s="1"/>
  <c r="F5" i="5"/>
  <c r="D5" i="5"/>
  <c r="C5" i="5"/>
  <c r="F4" i="5"/>
  <c r="D4" i="5"/>
  <c r="C4" i="5"/>
  <c r="R11" i="4"/>
  <c r="Q11" i="4"/>
  <c r="O11" i="4"/>
  <c r="M11" i="4"/>
  <c r="M15" i="4" s="1"/>
  <c r="L11" i="4"/>
  <c r="L15" i="4" s="1"/>
  <c r="H11" i="4"/>
  <c r="H15" i="4" s="1"/>
  <c r="F11" i="4"/>
  <c r="F15" i="4" s="1"/>
  <c r="D11" i="4"/>
  <c r="D15" i="4" s="1"/>
  <c r="C11" i="4"/>
  <c r="C15" i="4" s="1"/>
  <c r="H5" i="4"/>
  <c r="H4" i="4"/>
  <c r="F5" i="4"/>
  <c r="D5" i="4"/>
  <c r="C5" i="4"/>
  <c r="F4" i="4"/>
  <c r="D4" i="4"/>
  <c r="C4" i="4"/>
  <c r="M28" i="3"/>
  <c r="L28" i="3"/>
  <c r="J28" i="3"/>
  <c r="H28" i="3"/>
  <c r="H32" i="3" s="1"/>
  <c r="F28" i="3"/>
  <c r="F32" i="3" s="1"/>
  <c r="D28" i="3"/>
  <c r="D32" i="3" s="1"/>
  <c r="C28" i="3"/>
  <c r="C32" i="3" s="1"/>
  <c r="F5" i="2"/>
  <c r="D5" i="2"/>
  <c r="C5" i="2"/>
  <c r="F4" i="2"/>
  <c r="D4" i="2"/>
  <c r="C4" i="2"/>
  <c r="H5" i="3"/>
  <c r="H4" i="3"/>
  <c r="F5" i="3"/>
  <c r="F4" i="3"/>
  <c r="D5" i="3"/>
  <c r="D4" i="3"/>
  <c r="C5" i="3"/>
  <c r="C4" i="3"/>
  <c r="C19" i="18" l="1"/>
  <c r="F19" i="18"/>
  <c r="D19" i="18"/>
  <c r="F14" i="17"/>
  <c r="C14" i="17"/>
  <c r="D14" i="17"/>
  <c r="H12" i="19"/>
  <c r="C12" i="19"/>
  <c r="F12" i="19"/>
  <c r="D12" i="19"/>
  <c r="O14" i="2" l="1"/>
  <c r="N14" i="2"/>
  <c r="L14" i="2"/>
  <c r="J18" i="2"/>
  <c r="H18" i="2"/>
  <c r="F18" i="2"/>
  <c r="D18" i="2"/>
  <c r="C18" i="2"/>
  <c r="J14" i="2"/>
  <c r="H14" i="2"/>
  <c r="F14" i="2"/>
  <c r="D14" i="2"/>
  <c r="C14" i="2"/>
</calcChain>
</file>

<file path=xl/sharedStrings.xml><?xml version="1.0" encoding="utf-8"?>
<sst xmlns="http://schemas.openxmlformats.org/spreadsheetml/2006/main" count="1283" uniqueCount="345">
  <si>
    <t>Municipality</t>
  </si>
  <si>
    <t>Absecon</t>
  </si>
  <si>
    <t>Atlantic City</t>
  </si>
  <si>
    <t>Brigantine</t>
  </si>
  <si>
    <t>Buena Borough</t>
  </si>
  <si>
    <t>Buena Vista</t>
  </si>
  <si>
    <t>Corbin City</t>
  </si>
  <si>
    <t>Egg Harbor City</t>
  </si>
  <si>
    <t>Egg Harbor Twp.</t>
  </si>
  <si>
    <t>Estell Manor</t>
  </si>
  <si>
    <t>Folsom</t>
  </si>
  <si>
    <t>Galloway Twp.</t>
  </si>
  <si>
    <t>Hamilton Twp.</t>
  </si>
  <si>
    <t>Hammonton</t>
  </si>
  <si>
    <t>Linwood</t>
  </si>
  <si>
    <t>Longport</t>
  </si>
  <si>
    <t>Margate</t>
  </si>
  <si>
    <t>Northfield</t>
  </si>
  <si>
    <t>Pleasantville</t>
  </si>
  <si>
    <t>Port Republic</t>
  </si>
  <si>
    <t>Somers Point</t>
  </si>
  <si>
    <t>Ventnor</t>
  </si>
  <si>
    <t>Total</t>
  </si>
  <si>
    <t>Vote by Mail</t>
  </si>
  <si>
    <t>Grand Total</t>
  </si>
  <si>
    <t>Absecon W1 D1</t>
  </si>
  <si>
    <t>Absecon W1 D2</t>
  </si>
  <si>
    <t>Absecon W1 D3</t>
  </si>
  <si>
    <t>Absecon W2 D1</t>
  </si>
  <si>
    <t>Absecon W2 D2</t>
  </si>
  <si>
    <t>Absecon W2 D3</t>
  </si>
  <si>
    <t>Early Voting</t>
  </si>
  <si>
    <t>House of Representatives</t>
  </si>
  <si>
    <t>Council</t>
  </si>
  <si>
    <t>Ward 1</t>
  </si>
  <si>
    <t>Ward 2</t>
  </si>
  <si>
    <t>Commissioner</t>
  </si>
  <si>
    <t>at-Large</t>
  </si>
  <si>
    <t>Public Count</t>
  </si>
  <si>
    <t>Provisional</t>
  </si>
  <si>
    <t>Machine</t>
  </si>
  <si>
    <t>District 1</t>
  </si>
  <si>
    <t>District 4</t>
  </si>
  <si>
    <t>Registered Voters</t>
  </si>
  <si>
    <t>Atlantic City W1 D1</t>
  </si>
  <si>
    <t>Atlantic City W1 D2</t>
  </si>
  <si>
    <t>Atlantic City W1 D3</t>
  </si>
  <si>
    <t>Atlantic City W1 D4</t>
  </si>
  <si>
    <t>Atlantic City W2 D1</t>
  </si>
  <si>
    <t>Atlantic City W2 D2</t>
  </si>
  <si>
    <t>Atlantic City W2 D3</t>
  </si>
  <si>
    <t>Atlantic City W3 D1</t>
  </si>
  <si>
    <t>Atlantic City W3 D2</t>
  </si>
  <si>
    <t>Atlantic City W3 D3</t>
  </si>
  <si>
    <t>Atlantic City W3 D4</t>
  </si>
  <si>
    <t>Atlantic City W4 D1</t>
  </si>
  <si>
    <t>Atlantic City W4 D2</t>
  </si>
  <si>
    <t>Atlantic City W4 D3</t>
  </si>
  <si>
    <t>Atlantic City W4 D4</t>
  </si>
  <si>
    <t>Atlantic City W5 D1</t>
  </si>
  <si>
    <t>Atlantic City W5 D2</t>
  </si>
  <si>
    <t>Atlantic City W6 D1</t>
  </si>
  <si>
    <t>Atlantic City W6 D2</t>
  </si>
  <si>
    <t>Atlantic City W6 D3</t>
  </si>
  <si>
    <t>Atlantic City W6 D4</t>
  </si>
  <si>
    <t>KANE</t>
  </si>
  <si>
    <t>Council-at-Large</t>
  </si>
  <si>
    <t>Brigantine Ward 01</t>
  </si>
  <si>
    <t>Brigantine Ward 02</t>
  </si>
  <si>
    <t>Brigantine Ward 03</t>
  </si>
  <si>
    <t>Brigantine Ward 04</t>
  </si>
  <si>
    <t>Buena Borough Dist 01</t>
  </si>
  <si>
    <t>Buena Borough Dist 02</t>
  </si>
  <si>
    <t>Mayor</t>
  </si>
  <si>
    <t>Council 1 YEAR UNEXPIRED TERM</t>
  </si>
  <si>
    <t>Commissioner at-Large</t>
  </si>
  <si>
    <t>Buena Vista Township Dist 01</t>
  </si>
  <si>
    <t>Buena Vista Township Dist 02</t>
  </si>
  <si>
    <t>Buena Vista Township Dist 03</t>
  </si>
  <si>
    <t>Buena Vista Township Dist 04</t>
  </si>
  <si>
    <t>Egg Harbor City W1 D1</t>
  </si>
  <si>
    <t>Egg Harbor City W1 D2</t>
  </si>
  <si>
    <t>Egg Harbor City W1 D3</t>
  </si>
  <si>
    <t>Egg Harbor City W2 D1</t>
  </si>
  <si>
    <t>Egg Harbor City W2 D2</t>
  </si>
  <si>
    <t>Egg Harbor City W2 D3</t>
  </si>
  <si>
    <t>Common Council</t>
  </si>
  <si>
    <t>Egg Harbor Township Dist 01</t>
  </si>
  <si>
    <t>Egg Harbor Township Dist 02</t>
  </si>
  <si>
    <t>Egg Harbor Township Dist 03</t>
  </si>
  <si>
    <t>Egg Harbor Township Dist 04</t>
  </si>
  <si>
    <t>Egg Harbor Township Dist 05</t>
  </si>
  <si>
    <t>Egg Harbor Township Dist 06</t>
  </si>
  <si>
    <t>Egg Harbor Township Dist 07</t>
  </si>
  <si>
    <t>Egg Harbor Township Dist 08</t>
  </si>
  <si>
    <t>Egg Harbor Township Dist 09</t>
  </si>
  <si>
    <t>Egg Harbor Township Dist 10</t>
  </si>
  <si>
    <t>Egg Harbor Township Dist 11</t>
  </si>
  <si>
    <t>Egg Harbor Township Dist 12</t>
  </si>
  <si>
    <t>Egg Harbor Township Dist 13</t>
  </si>
  <si>
    <t>Egg Harbor Township Dist 14</t>
  </si>
  <si>
    <t>Egg Harbor Township Dist 15</t>
  </si>
  <si>
    <t>Egg Harbor Township Dist 16</t>
  </si>
  <si>
    <t>Egg Harbor Township Dist 17</t>
  </si>
  <si>
    <t>Egg Harbor Township Dist 18</t>
  </si>
  <si>
    <t>Egg Harbor Township Dist 19</t>
  </si>
  <si>
    <t>Egg Harbor Township Dist 20</t>
  </si>
  <si>
    <t>Egg Harbor Township Dist 21</t>
  </si>
  <si>
    <t>Egg Harbor Township Dist 22</t>
  </si>
  <si>
    <t>Township Committee</t>
  </si>
  <si>
    <t>Galloway Township Dist 01</t>
  </si>
  <si>
    <t>Galloway Township Dist 02</t>
  </si>
  <si>
    <t>Galloway Township Dist 03</t>
  </si>
  <si>
    <t>Galloway Township Dist 04</t>
  </si>
  <si>
    <t>Galloway Township Dist 05</t>
  </si>
  <si>
    <t>Galloway Township Dist 06</t>
  </si>
  <si>
    <t>Galloway Township Dist 07</t>
  </si>
  <si>
    <t>Galloway Township Dist 08</t>
  </si>
  <si>
    <t>Galloway Township Dist 09</t>
  </si>
  <si>
    <t>Galloway Township Dist 10</t>
  </si>
  <si>
    <t>Galloway Township Dist 11</t>
  </si>
  <si>
    <t>Galloway Township Dist 12</t>
  </si>
  <si>
    <t>Galloway Township Dist 13</t>
  </si>
  <si>
    <t>Galloway Township Dist 14</t>
  </si>
  <si>
    <t>Galloway Township Dist 15</t>
  </si>
  <si>
    <t>Galloway Township Dist 16</t>
  </si>
  <si>
    <t>Galloway Township Dist 17</t>
  </si>
  <si>
    <t>Hamilton Township Dist 01</t>
  </si>
  <si>
    <t>Hamilton Township Dist 02</t>
  </si>
  <si>
    <t>Hamilton Township Dist 03</t>
  </si>
  <si>
    <t>Hamilton Township Dist 04</t>
  </si>
  <si>
    <t>Hamilton Township Dist 05</t>
  </si>
  <si>
    <t>Hamilton Township Dist 06</t>
  </si>
  <si>
    <t>Hamilton Township Dist 07</t>
  </si>
  <si>
    <t>Hamilton Township Dist 08</t>
  </si>
  <si>
    <t>Hamilton Township Dist 09</t>
  </si>
  <si>
    <t>Hamilton Township Dist 10</t>
  </si>
  <si>
    <t>Hamilton Township Dist 11</t>
  </si>
  <si>
    <t>Hamilton Township Dist 12</t>
  </si>
  <si>
    <t>Hamilton Township Dist 13</t>
  </si>
  <si>
    <t>Hammonton Dist 01</t>
  </si>
  <si>
    <t>Hammonton Dist 02</t>
  </si>
  <si>
    <t>Hammonton Dist 03</t>
  </si>
  <si>
    <t>Hammonton Dist 04</t>
  </si>
  <si>
    <t>Hammonton Dist 05</t>
  </si>
  <si>
    <t>Hammonton Dist 06</t>
  </si>
  <si>
    <t>Hammonton Dist 07</t>
  </si>
  <si>
    <t>Linwood W1 D1</t>
  </si>
  <si>
    <t>Linwood W1 D2</t>
  </si>
  <si>
    <t>Linwood W2 D1</t>
  </si>
  <si>
    <t>Linwood W2 D2</t>
  </si>
  <si>
    <t>Linwood W2 D3</t>
  </si>
  <si>
    <t>Council Ward 1</t>
  </si>
  <si>
    <t>Council Ward 2</t>
  </si>
  <si>
    <t>Margate Dist 01</t>
  </si>
  <si>
    <t>Margate Dist 02</t>
  </si>
  <si>
    <t>Margate Dist 03</t>
  </si>
  <si>
    <t>Margate Dist 04</t>
  </si>
  <si>
    <t>Mullica Township Dist 1</t>
  </si>
  <si>
    <t>Mullica Township Dist 2</t>
  </si>
  <si>
    <t>Mullica Township Dist 3</t>
  </si>
  <si>
    <t>Mullica Twp.</t>
  </si>
  <si>
    <t>Northfield W1 D1</t>
  </si>
  <si>
    <t>Northfield W1 D2</t>
  </si>
  <si>
    <t>Northfield W1 D3</t>
  </si>
  <si>
    <t>Northfield W1 D4</t>
  </si>
  <si>
    <t>Northfield W2 D1</t>
  </si>
  <si>
    <t>Northfield W2 D2</t>
  </si>
  <si>
    <t>Northfield W2 D3</t>
  </si>
  <si>
    <t>Northfield W2 D4</t>
  </si>
  <si>
    <t>No Petition</t>
  </si>
  <si>
    <t>Filed</t>
  </si>
  <si>
    <t>Pleasantville W1 D1</t>
  </si>
  <si>
    <t>Pleasantville W1 D2</t>
  </si>
  <si>
    <t>Pleasantville W1 D3</t>
  </si>
  <si>
    <t>Pleasantville W1 D4</t>
  </si>
  <si>
    <t>Pleasantville W2 D1</t>
  </si>
  <si>
    <t>Pleasantville W2 D2</t>
  </si>
  <si>
    <t>Pleasantville W2 D3</t>
  </si>
  <si>
    <t>Pleasantville W2 D4</t>
  </si>
  <si>
    <t>Port Republic Ward 1</t>
  </si>
  <si>
    <t>Port Republic Ward 2</t>
  </si>
  <si>
    <t>Somers Point W1 D1</t>
  </si>
  <si>
    <t>Somers Point W1 D2</t>
  </si>
  <si>
    <t>Somers Point W1 D3</t>
  </si>
  <si>
    <t>Somers Point W1 D4</t>
  </si>
  <si>
    <t>Somers Point W2 D1</t>
  </si>
  <si>
    <t>Somers Point W2 D2</t>
  </si>
  <si>
    <t>Somers Point W2 D3</t>
  </si>
  <si>
    <t>Somers Point W2 D4</t>
  </si>
  <si>
    <t>Council Ward 1    1 YEAR UNEXPIRED TERM</t>
  </si>
  <si>
    <t>Ventnor Dist 01</t>
  </si>
  <si>
    <t>Ventnor Dist 02</t>
  </si>
  <si>
    <t>Ventnor Dist 03</t>
  </si>
  <si>
    <t>Ventnor Dist 04</t>
  </si>
  <si>
    <t>Ventnor Dist 05</t>
  </si>
  <si>
    <t>Weymouth Dist 01</t>
  </si>
  <si>
    <t>Weymouth Dist 02</t>
  </si>
  <si>
    <t>Township</t>
  </si>
  <si>
    <t>Committee</t>
  </si>
  <si>
    <t>Tim</t>
  </si>
  <si>
    <t>ALEXANDER</t>
  </si>
  <si>
    <t>Carolyn</t>
  </si>
  <si>
    <t>RUSH</t>
  </si>
  <si>
    <t>REHMAN</t>
  </si>
  <si>
    <t>Ernest D.</t>
  </si>
  <si>
    <t>COURSEY, Sr.</t>
  </si>
  <si>
    <t>Jay R.</t>
  </si>
  <si>
    <t>SHAH</t>
  </si>
  <si>
    <t>Donna M.</t>
  </si>
  <si>
    <t>POLEY</t>
  </si>
  <si>
    <t>Caleb N.</t>
  </si>
  <si>
    <t>CAVILEER</t>
  </si>
  <si>
    <t>Not Petition</t>
  </si>
  <si>
    <t xml:space="preserve">No Petition </t>
  </si>
  <si>
    <t>Matthew</t>
  </si>
  <si>
    <t>Nikki M.</t>
  </si>
  <si>
    <t>NICHOLS</t>
  </si>
  <si>
    <t>Michael J.</t>
  </si>
  <si>
    <t>McGOWAN</t>
  </si>
  <si>
    <t>Janine</t>
  </si>
  <si>
    <t>CAUDO</t>
  </si>
  <si>
    <t>Yvonne</t>
  </si>
  <si>
    <t>FLYN</t>
  </si>
  <si>
    <t>Albert "Pat"</t>
  </si>
  <si>
    <t>MORAN, Jr.</t>
  </si>
  <si>
    <t>Frank "Franco"</t>
  </si>
  <si>
    <t>RIVERA III</t>
  </si>
  <si>
    <t>Thelma</t>
  </si>
  <si>
    <t>WITHERSPOON</t>
  </si>
  <si>
    <t>Paul V.</t>
  </si>
  <si>
    <t>UTTS</t>
  </si>
  <si>
    <t>Thomas R.</t>
  </si>
  <si>
    <t>CORONA</t>
  </si>
  <si>
    <t>James D.</t>
  </si>
  <si>
    <t>BARCLAY</t>
  </si>
  <si>
    <t>Richard E.L.</t>
  </si>
  <si>
    <t>NORRIS</t>
  </si>
  <si>
    <t>Cory A.</t>
  </si>
  <si>
    <t>YOUNG</t>
  </si>
  <si>
    <t>Victor M.</t>
  </si>
  <si>
    <t>CARMONA</t>
  </si>
  <si>
    <t>Julio</t>
  </si>
  <si>
    <t>SANCHEZ, Jr.</t>
  </si>
  <si>
    <t>Daniel</t>
  </si>
  <si>
    <t>MYERS</t>
  </si>
  <si>
    <t>Elizabeth "Lisa"</t>
  </si>
  <si>
    <t>BENDER</t>
  </si>
  <si>
    <t>Weymouth Twp.</t>
  </si>
  <si>
    <t>KEILMAN</t>
  </si>
  <si>
    <t xml:space="preserve">Barbara </t>
  </si>
  <si>
    <t>RHEAULT</t>
  </si>
  <si>
    <t>CARROLL</t>
  </si>
  <si>
    <t>Jessica</t>
  </si>
  <si>
    <t>Habib</t>
  </si>
  <si>
    <t>Raymond T.</t>
  </si>
  <si>
    <t>Carl</t>
  </si>
  <si>
    <t>D'ADAMO</t>
  </si>
  <si>
    <t xml:space="preserve">Jeff </t>
  </si>
  <si>
    <t>Sean</t>
  </si>
  <si>
    <t>John</t>
  </si>
  <si>
    <t>Amy</t>
  </si>
  <si>
    <t>Vern</t>
  </si>
  <si>
    <t>Richard R.</t>
  </si>
  <si>
    <t>VAN DREW</t>
  </si>
  <si>
    <t>PIGNATELLI</t>
  </si>
  <si>
    <t>BARKER</t>
  </si>
  <si>
    <t>GATTO</t>
  </si>
  <si>
    <t>MACON</t>
  </si>
  <si>
    <t>DASE</t>
  </si>
  <si>
    <t>Thomas A.</t>
  </si>
  <si>
    <t>Richard</t>
  </si>
  <si>
    <t>MARRONE</t>
  </si>
  <si>
    <t>DeROSE</t>
  </si>
  <si>
    <t>Vince</t>
  </si>
  <si>
    <t>Cornelius "Neil"</t>
  </si>
  <si>
    <t>Mike</t>
  </si>
  <si>
    <t>SERA</t>
  </si>
  <si>
    <t>RIORDAN</t>
  </si>
  <si>
    <t>Joseph A</t>
  </si>
  <si>
    <t>Rosalie M.</t>
  </si>
  <si>
    <t>Douglas E.</t>
  </si>
  <si>
    <t>Marina</t>
  </si>
  <si>
    <t>Joseph</t>
  </si>
  <si>
    <t>D'ALESSANDRO III</t>
  </si>
  <si>
    <t>BAKER</t>
  </si>
  <si>
    <t>ADAMS</t>
  </si>
  <si>
    <t>BARSUGLIA</t>
  </si>
  <si>
    <t>FABRIZIO</t>
  </si>
  <si>
    <t xml:space="preserve"> </t>
  </si>
  <si>
    <t>Kurt</t>
  </si>
  <si>
    <t>John H</t>
  </si>
  <si>
    <t>RENART</t>
  </si>
  <si>
    <t>WILLIAMS</t>
  </si>
  <si>
    <t>Wayne M.</t>
  </si>
  <si>
    <t>SMITH</t>
  </si>
  <si>
    <t>PATTERSON</t>
  </si>
  <si>
    <t>Mattia</t>
  </si>
  <si>
    <t>Ingrid E.</t>
  </si>
  <si>
    <t>Steven J.</t>
  </si>
  <si>
    <t>BROWN</t>
  </si>
  <si>
    <t>CLARK</t>
  </si>
  <si>
    <t>DASH</t>
  </si>
  <si>
    <t>Joe</t>
  </si>
  <si>
    <t>CAFERO</t>
  </si>
  <si>
    <t>W. Nelson</t>
  </si>
  <si>
    <t>Dane R.</t>
  </si>
  <si>
    <t>DILG</t>
  </si>
  <si>
    <t>LAMCKEN</t>
  </si>
  <si>
    <t>James</t>
  </si>
  <si>
    <t>Michael</t>
  </si>
  <si>
    <t>HOFFMAN</t>
  </si>
  <si>
    <t>PORRETTA</t>
  </si>
  <si>
    <t>Charles</t>
  </si>
  <si>
    <t>PITALE</t>
  </si>
  <si>
    <t>CAIN</t>
  </si>
  <si>
    <t>Joshua</t>
  </si>
  <si>
    <t>Adam</t>
  </si>
  <si>
    <t>Renee</t>
  </si>
  <si>
    <t>TREPICCIONE</t>
  </si>
  <si>
    <t>RE</t>
  </si>
  <si>
    <t>RODIO</t>
  </si>
  <si>
    <t>Stacy</t>
  </si>
  <si>
    <t>Todd</t>
  </si>
  <si>
    <t>DeDOMENICIS</t>
  </si>
  <si>
    <t>MICHAEL</t>
  </si>
  <si>
    <t>Lawrence E.</t>
  </si>
  <si>
    <t>DeAnna</t>
  </si>
  <si>
    <t>RIFFLE</t>
  </si>
  <si>
    <t>DeMARCO</t>
  </si>
  <si>
    <t>MULLER</t>
  </si>
  <si>
    <t>Eric</t>
  </si>
  <si>
    <t>CARFAGNO</t>
  </si>
  <si>
    <t>LEEDS</t>
  </si>
  <si>
    <t>Eugene F.</t>
  </si>
  <si>
    <t>Donna Lee</t>
  </si>
  <si>
    <t>HAWN</t>
  </si>
  <si>
    <t>RIEGEL</t>
  </si>
  <si>
    <t>Sean T.</t>
  </si>
  <si>
    <t>Richard L.</t>
  </si>
  <si>
    <t>McGUIGAN</t>
  </si>
  <si>
    <t>DePAMPHILIS III</t>
  </si>
  <si>
    <t>OWEN</t>
  </si>
  <si>
    <t>Edward G.</t>
  </si>
  <si>
    <t>NORTON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</si>
</sst>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Font="1"/>
    <xf numFmtId="0" fontId="0" fillId="0" borderId="0" xfId="0" applyFont="1" applyBorder="1"/>
    <xf numFmtId="3" fontId="3" fillId="0" borderId="0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3" fontId="3" fillId="0" borderId="0" xfId="0" applyNumberFormat="1" applyFont="1" applyAlignment="1">
      <alignment horizontal="left"/>
    </xf>
    <xf numFmtId="0" fontId="1" fillId="0" borderId="0" xfId="0" applyFont="1"/>
    <xf numFmtId="0" fontId="0" fillId="0" borderId="0" xfId="0" applyFont="1" applyAlignment="1">
      <alignment horizontal="center"/>
    </xf>
    <xf numFmtId="37" fontId="4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3" fontId="0" fillId="0" borderId="0" xfId="0" applyNumberFormat="1"/>
    <xf numFmtId="3" fontId="0" fillId="0" borderId="10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1" fillId="0" borderId="0" xfId="0" applyNumberFormat="1" applyFont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/>
    </xf>
    <xf numFmtId="3" fontId="1" fillId="2" borderId="18" xfId="0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1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5" xfId="0" applyNumberFormat="1" applyFont="1" applyFill="1" applyBorder="1" applyAlignment="1" applyProtection="1">
      <alignment horizontal="center"/>
    </xf>
    <xf numFmtId="0" fontId="0" fillId="0" borderId="4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23" xfId="0" applyNumberFormat="1" applyFill="1" applyBorder="1" applyAlignment="1">
      <alignment horizontal="center"/>
    </xf>
    <xf numFmtId="3" fontId="0" fillId="0" borderId="0" xfId="0" applyNumberFormat="1" applyBorder="1"/>
    <xf numFmtId="3" fontId="1" fillId="2" borderId="11" xfId="0" applyNumberFormat="1" applyFont="1" applyFill="1" applyBorder="1" applyAlignment="1">
      <alignment horizontal="center" vertical="center"/>
    </xf>
    <xf numFmtId="3" fontId="1" fillId="2" borderId="12" xfId="0" applyNumberFormat="1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/>
    </xf>
    <xf numFmtId="3" fontId="1" fillId="2" borderId="16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0" fillId="0" borderId="4" xfId="0" applyNumberFormat="1" applyBorder="1" applyAlignment="1">
      <alignment horizontal="center" wrapText="1"/>
    </xf>
    <xf numFmtId="3" fontId="0" fillId="0" borderId="7" xfId="0" applyNumberFormat="1" applyBorder="1" applyAlignment="1">
      <alignment horizont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3" fontId="1" fillId="2" borderId="20" xfId="0" applyNumberFormat="1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3" fontId="0" fillId="0" borderId="22" xfId="0" applyNumberFormat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2" borderId="14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17"/>
  <sheetViews>
    <sheetView tabSelected="1" zoomScale="75" zoomScaleNormal="75" workbookViewId="0">
      <pane ySplit="5" topLeftCell="A12" activePane="bottomLeft" state="frozen"/>
      <selection activeCell="G14" sqref="G14"/>
      <selection pane="bottomLeft" activeCell="D36" sqref="D36"/>
    </sheetView>
  </sheetViews>
  <sheetFormatPr defaultRowHeight="15" x14ac:dyDescent="0.25"/>
  <cols>
    <col min="1" max="1" width="28" style="1" bestFit="1" customWidth="1"/>
    <col min="2" max="4" width="11.28515625" style="27" customWidth="1"/>
    <col min="5" max="5" width="1.7109375" style="27" customWidth="1"/>
    <col min="6" max="6" width="13.85546875" style="27" bestFit="1" customWidth="1"/>
    <col min="7" max="7" width="1.7109375" style="27" customWidth="1"/>
    <col min="8" max="8" width="13.85546875" style="27" customWidth="1"/>
    <col min="9" max="9" width="1.7109375" style="44" customWidth="1"/>
    <col min="10" max="10" width="13.85546875" style="27" customWidth="1"/>
    <col min="11" max="11" width="1.7109375" customWidth="1"/>
    <col min="12" max="13" width="10.7109375" style="27" customWidth="1"/>
    <col min="14" max="14" width="9.5703125" style="27" customWidth="1"/>
    <col min="15" max="15" width="10.28515625" style="27" customWidth="1"/>
    <col min="16" max="17" width="10.7109375" style="27" customWidth="1"/>
  </cols>
  <sheetData>
    <row r="2" spans="1:17" x14ac:dyDescent="0.25">
      <c r="B2" s="63" t="s">
        <v>32</v>
      </c>
      <c r="C2" s="64"/>
      <c r="D2" s="65"/>
      <c r="E2" s="33"/>
      <c r="F2" s="34" t="s">
        <v>36</v>
      </c>
      <c r="H2" s="34" t="s">
        <v>36</v>
      </c>
      <c r="I2" s="54"/>
      <c r="J2" s="34" t="s">
        <v>36</v>
      </c>
      <c r="L2" s="63" t="s">
        <v>38</v>
      </c>
      <c r="M2" s="64"/>
      <c r="N2" s="64"/>
      <c r="O2" s="64"/>
      <c r="P2" s="64"/>
      <c r="Q2" s="65"/>
    </row>
    <row r="3" spans="1:17" ht="15.75" thickBot="1" x14ac:dyDescent="0.3">
      <c r="A3" s="2"/>
      <c r="B3" s="66"/>
      <c r="C3" s="67"/>
      <c r="D3" s="68"/>
      <c r="E3" s="33"/>
      <c r="F3" s="35" t="s">
        <v>37</v>
      </c>
      <c r="H3" s="35" t="s">
        <v>41</v>
      </c>
      <c r="I3" s="54"/>
      <c r="J3" s="35" t="s">
        <v>42</v>
      </c>
      <c r="L3" s="66"/>
      <c r="M3" s="67"/>
      <c r="N3" s="67"/>
      <c r="O3" s="67"/>
      <c r="P3" s="67"/>
      <c r="Q3" s="68"/>
    </row>
    <row r="4" spans="1:17" x14ac:dyDescent="0.25">
      <c r="A4" s="69" t="s">
        <v>0</v>
      </c>
      <c r="B4" s="36" t="s">
        <v>258</v>
      </c>
      <c r="C4" s="59" t="s">
        <v>259</v>
      </c>
      <c r="D4" s="37" t="s">
        <v>260</v>
      </c>
      <c r="E4" s="32"/>
      <c r="F4" s="38" t="s">
        <v>261</v>
      </c>
      <c r="H4" s="38" t="s">
        <v>262</v>
      </c>
      <c r="J4" s="38" t="s">
        <v>263</v>
      </c>
      <c r="L4" s="70" t="s">
        <v>43</v>
      </c>
      <c r="M4" s="72" t="s">
        <v>40</v>
      </c>
      <c r="N4" s="72" t="s">
        <v>31</v>
      </c>
      <c r="O4" s="72" t="s">
        <v>23</v>
      </c>
      <c r="P4" s="74" t="s">
        <v>39</v>
      </c>
      <c r="Q4" s="76" t="s">
        <v>22</v>
      </c>
    </row>
    <row r="5" spans="1:17" ht="15.75" thickBot="1" x14ac:dyDescent="0.3">
      <c r="A5" s="69"/>
      <c r="B5" s="39" t="s">
        <v>264</v>
      </c>
      <c r="C5" s="60" t="s">
        <v>265</v>
      </c>
      <c r="D5" s="40" t="s">
        <v>266</v>
      </c>
      <c r="E5" s="32"/>
      <c r="F5" s="41" t="s">
        <v>267</v>
      </c>
      <c r="H5" s="41" t="s">
        <v>268</v>
      </c>
      <c r="J5" s="41" t="s">
        <v>269</v>
      </c>
      <c r="L5" s="71"/>
      <c r="M5" s="73"/>
      <c r="N5" s="73"/>
      <c r="O5" s="73"/>
      <c r="P5" s="75"/>
      <c r="Q5" s="77"/>
    </row>
    <row r="6" spans="1:17" ht="5.0999999999999996" customHeight="1" x14ac:dyDescent="0.25">
      <c r="A6" s="57"/>
    </row>
    <row r="7" spans="1:17" x14ac:dyDescent="0.25">
      <c r="A7" s="4" t="s">
        <v>1</v>
      </c>
      <c r="B7" s="28">
        <v>448</v>
      </c>
      <c r="C7" s="28">
        <v>16</v>
      </c>
      <c r="D7" s="28">
        <v>4</v>
      </c>
      <c r="E7" s="32"/>
      <c r="F7" s="28">
        <v>425</v>
      </c>
      <c r="G7" s="32"/>
      <c r="H7" s="28"/>
      <c r="I7" s="43"/>
      <c r="J7" s="28"/>
      <c r="K7" s="10"/>
      <c r="L7" s="28">
        <v>2194</v>
      </c>
      <c r="M7" s="28">
        <v>492</v>
      </c>
      <c r="N7" s="28">
        <v>27</v>
      </c>
      <c r="O7" s="28">
        <v>74</v>
      </c>
      <c r="P7" s="28">
        <v>12</v>
      </c>
      <c r="Q7" s="28">
        <v>605</v>
      </c>
    </row>
    <row r="8" spans="1:17" x14ac:dyDescent="0.25">
      <c r="A8" s="4" t="s">
        <v>2</v>
      </c>
      <c r="B8" s="28">
        <v>195</v>
      </c>
      <c r="C8" s="28">
        <v>8</v>
      </c>
      <c r="D8" s="28">
        <v>11</v>
      </c>
      <c r="E8" s="32"/>
      <c r="F8" s="28">
        <v>173</v>
      </c>
      <c r="G8" s="32"/>
      <c r="H8" s="28">
        <v>165</v>
      </c>
      <c r="I8" s="43"/>
      <c r="J8" s="28"/>
      <c r="K8" s="10"/>
      <c r="L8" s="28">
        <v>2619</v>
      </c>
      <c r="M8" s="28">
        <v>238</v>
      </c>
      <c r="N8" s="28">
        <v>17</v>
      </c>
      <c r="O8" s="28">
        <v>105</v>
      </c>
      <c r="P8" s="28">
        <v>22</v>
      </c>
      <c r="Q8" s="28">
        <v>382</v>
      </c>
    </row>
    <row r="9" spans="1:17" x14ac:dyDescent="0.25">
      <c r="A9" s="4" t="s">
        <v>3</v>
      </c>
      <c r="B9" s="28">
        <v>561</v>
      </c>
      <c r="C9" s="28">
        <v>30</v>
      </c>
      <c r="D9" s="28">
        <v>9</v>
      </c>
      <c r="E9" s="32"/>
      <c r="F9" s="28">
        <v>554</v>
      </c>
      <c r="G9" s="32"/>
      <c r="H9" s="28"/>
      <c r="I9" s="43"/>
      <c r="J9" s="28">
        <v>556</v>
      </c>
      <c r="K9" s="10"/>
      <c r="L9" s="28">
        <v>3084</v>
      </c>
      <c r="M9" s="28">
        <v>620</v>
      </c>
      <c r="N9" s="28">
        <v>7</v>
      </c>
      <c r="O9" s="28">
        <v>133</v>
      </c>
      <c r="P9" s="28">
        <v>12</v>
      </c>
      <c r="Q9" s="28">
        <v>772</v>
      </c>
    </row>
    <row r="10" spans="1:17" x14ac:dyDescent="0.25">
      <c r="A10" s="4" t="s">
        <v>4</v>
      </c>
      <c r="B10" s="28">
        <v>276</v>
      </c>
      <c r="C10" s="28">
        <v>145</v>
      </c>
      <c r="D10" s="28">
        <v>4</v>
      </c>
      <c r="E10" s="32"/>
      <c r="F10" s="28">
        <v>211</v>
      </c>
      <c r="G10" s="32"/>
      <c r="H10" s="28"/>
      <c r="I10" s="43"/>
      <c r="J10" s="28"/>
      <c r="K10" s="10"/>
      <c r="L10" s="28">
        <v>1068</v>
      </c>
      <c r="M10" s="28">
        <v>467</v>
      </c>
      <c r="N10" s="28">
        <v>22</v>
      </c>
      <c r="O10" s="28">
        <v>88</v>
      </c>
      <c r="P10" s="28">
        <v>7</v>
      </c>
      <c r="Q10" s="28">
        <v>584</v>
      </c>
    </row>
    <row r="11" spans="1:17" x14ac:dyDescent="0.25">
      <c r="A11" s="4" t="s">
        <v>5</v>
      </c>
      <c r="B11" s="28">
        <v>283</v>
      </c>
      <c r="C11" s="28">
        <v>19</v>
      </c>
      <c r="D11" s="28">
        <v>7</v>
      </c>
      <c r="E11" s="32"/>
      <c r="F11" s="28">
        <v>278</v>
      </c>
      <c r="G11" s="32"/>
      <c r="H11" s="28"/>
      <c r="I11" s="43"/>
      <c r="J11" s="28"/>
      <c r="K11" s="10"/>
      <c r="L11" s="28">
        <v>1779</v>
      </c>
      <c r="M11" s="28">
        <v>314</v>
      </c>
      <c r="N11" s="28">
        <v>8</v>
      </c>
      <c r="O11" s="28">
        <v>68</v>
      </c>
      <c r="P11" s="28">
        <v>5</v>
      </c>
      <c r="Q11" s="28">
        <v>395</v>
      </c>
    </row>
    <row r="12" spans="1:17" x14ac:dyDescent="0.25">
      <c r="A12" s="4" t="s">
        <v>6</v>
      </c>
      <c r="B12" s="28">
        <v>69</v>
      </c>
      <c r="C12" s="28">
        <v>2</v>
      </c>
      <c r="D12" s="28">
        <v>2</v>
      </c>
      <c r="E12" s="32"/>
      <c r="F12" s="28">
        <v>68</v>
      </c>
      <c r="G12" s="32"/>
      <c r="H12" s="28"/>
      <c r="I12" s="43"/>
      <c r="J12" s="28"/>
      <c r="K12" s="10"/>
      <c r="L12" s="28">
        <v>220</v>
      </c>
      <c r="M12" s="28">
        <v>79</v>
      </c>
      <c r="N12" s="28">
        <v>1</v>
      </c>
      <c r="O12" s="28">
        <v>6</v>
      </c>
      <c r="P12" s="28">
        <v>0</v>
      </c>
      <c r="Q12" s="28">
        <v>86</v>
      </c>
    </row>
    <row r="13" spans="1:17" x14ac:dyDescent="0.25">
      <c r="A13" s="4" t="s">
        <v>7</v>
      </c>
      <c r="B13" s="28">
        <v>100</v>
      </c>
      <c r="C13" s="28">
        <v>12</v>
      </c>
      <c r="D13" s="28">
        <v>1</v>
      </c>
      <c r="E13" s="32"/>
      <c r="F13" s="28">
        <v>100</v>
      </c>
      <c r="G13" s="32"/>
      <c r="H13" s="28"/>
      <c r="I13" s="43"/>
      <c r="J13" s="28"/>
      <c r="K13" s="10"/>
      <c r="L13" s="28">
        <v>671</v>
      </c>
      <c r="M13" s="28">
        <v>115</v>
      </c>
      <c r="N13" s="28">
        <v>4</v>
      </c>
      <c r="O13" s="28">
        <v>26</v>
      </c>
      <c r="P13" s="28">
        <v>1</v>
      </c>
      <c r="Q13" s="28">
        <v>146</v>
      </c>
    </row>
    <row r="14" spans="1:17" x14ac:dyDescent="0.25">
      <c r="A14" s="4" t="s">
        <v>8</v>
      </c>
      <c r="B14" s="28">
        <v>1503</v>
      </c>
      <c r="C14" s="28">
        <v>47</v>
      </c>
      <c r="D14" s="28">
        <v>35</v>
      </c>
      <c r="E14" s="32"/>
      <c r="F14" s="28">
        <v>1387</v>
      </c>
      <c r="G14" s="32"/>
      <c r="H14" s="28">
        <v>15</v>
      </c>
      <c r="I14" s="43"/>
      <c r="J14" s="28">
        <v>110</v>
      </c>
      <c r="K14" s="10"/>
      <c r="L14" s="28">
        <v>10463</v>
      </c>
      <c r="M14" s="28">
        <v>1643</v>
      </c>
      <c r="N14" s="28">
        <v>63</v>
      </c>
      <c r="O14" s="28">
        <v>319</v>
      </c>
      <c r="P14" s="28">
        <v>16</v>
      </c>
      <c r="Q14" s="28">
        <v>2041</v>
      </c>
    </row>
    <row r="15" spans="1:17" x14ac:dyDescent="0.25">
      <c r="A15" s="4" t="s">
        <v>9</v>
      </c>
      <c r="B15" s="28">
        <v>115</v>
      </c>
      <c r="C15" s="28">
        <v>0</v>
      </c>
      <c r="D15" s="28">
        <v>0</v>
      </c>
      <c r="E15" s="32"/>
      <c r="F15" s="28">
        <v>112</v>
      </c>
      <c r="G15" s="32"/>
      <c r="H15" s="28"/>
      <c r="I15" s="43"/>
      <c r="J15" s="28"/>
      <c r="K15" s="10"/>
      <c r="L15" s="28">
        <v>602</v>
      </c>
      <c r="M15" s="28">
        <v>119</v>
      </c>
      <c r="N15" s="28">
        <v>3</v>
      </c>
      <c r="O15" s="28">
        <v>28</v>
      </c>
      <c r="P15" s="28">
        <v>2</v>
      </c>
      <c r="Q15" s="28">
        <v>152</v>
      </c>
    </row>
    <row r="16" spans="1:17" x14ac:dyDescent="0.25">
      <c r="A16" s="4" t="s">
        <v>10</v>
      </c>
      <c r="B16" s="28">
        <v>92</v>
      </c>
      <c r="C16" s="28">
        <v>9</v>
      </c>
      <c r="D16" s="28">
        <v>2</v>
      </c>
      <c r="E16" s="32"/>
      <c r="F16" s="28">
        <v>99</v>
      </c>
      <c r="G16" s="32"/>
      <c r="H16" s="28"/>
      <c r="I16" s="43"/>
      <c r="J16" s="28"/>
      <c r="K16" s="10"/>
      <c r="L16" s="28">
        <v>617</v>
      </c>
      <c r="M16" s="28">
        <v>108</v>
      </c>
      <c r="N16" s="28">
        <v>1</v>
      </c>
      <c r="O16" s="28">
        <v>24</v>
      </c>
      <c r="P16" s="28">
        <v>4</v>
      </c>
      <c r="Q16" s="28">
        <v>137</v>
      </c>
    </row>
    <row r="17" spans="1:19" x14ac:dyDescent="0.25">
      <c r="A17" s="4" t="s">
        <v>11</v>
      </c>
      <c r="B17" s="28">
        <v>1244</v>
      </c>
      <c r="C17" s="28">
        <v>42</v>
      </c>
      <c r="D17" s="28">
        <v>41</v>
      </c>
      <c r="E17" s="32"/>
      <c r="F17" s="28">
        <v>1151</v>
      </c>
      <c r="G17" s="32"/>
      <c r="H17" s="28"/>
      <c r="I17" s="43"/>
      <c r="J17" s="28">
        <v>1143</v>
      </c>
      <c r="K17" s="10"/>
      <c r="L17" s="28">
        <v>7866</v>
      </c>
      <c r="M17" s="28">
        <v>1384</v>
      </c>
      <c r="N17" s="28">
        <v>94</v>
      </c>
      <c r="O17" s="28">
        <v>294</v>
      </c>
      <c r="P17" s="28">
        <v>18</v>
      </c>
      <c r="Q17" s="28">
        <v>1790</v>
      </c>
    </row>
    <row r="18" spans="1:19" x14ac:dyDescent="0.25">
      <c r="A18" s="4" t="s">
        <v>12</v>
      </c>
      <c r="B18" s="28">
        <v>826</v>
      </c>
      <c r="C18" s="28">
        <v>38</v>
      </c>
      <c r="D18" s="28">
        <v>25</v>
      </c>
      <c r="E18" s="32"/>
      <c r="F18" s="28">
        <v>780</v>
      </c>
      <c r="G18" s="32"/>
      <c r="H18" s="28"/>
      <c r="I18" s="43"/>
      <c r="J18" s="28"/>
      <c r="K18" s="10"/>
      <c r="L18" s="28">
        <v>5656</v>
      </c>
      <c r="M18" s="28">
        <v>937</v>
      </c>
      <c r="N18" s="28">
        <v>44</v>
      </c>
      <c r="O18" s="28">
        <v>192</v>
      </c>
      <c r="P18" s="28">
        <v>18</v>
      </c>
      <c r="Q18" s="28">
        <v>1191</v>
      </c>
    </row>
    <row r="19" spans="1:19" x14ac:dyDescent="0.25">
      <c r="A19" s="4" t="s">
        <v>13</v>
      </c>
      <c r="B19" s="28">
        <v>448</v>
      </c>
      <c r="C19" s="28">
        <v>19</v>
      </c>
      <c r="D19" s="28">
        <v>7</v>
      </c>
      <c r="E19" s="32"/>
      <c r="F19" s="28">
        <v>417</v>
      </c>
      <c r="G19" s="32"/>
      <c r="H19" s="28"/>
      <c r="I19" s="43"/>
      <c r="J19" s="28"/>
      <c r="K19" s="10"/>
      <c r="L19" s="28">
        <v>3560</v>
      </c>
      <c r="M19" s="28">
        <v>492</v>
      </c>
      <c r="N19" s="28">
        <v>20</v>
      </c>
      <c r="O19" s="28">
        <v>150</v>
      </c>
      <c r="P19" s="28">
        <v>9</v>
      </c>
      <c r="Q19" s="28">
        <v>671</v>
      </c>
    </row>
    <row r="20" spans="1:19" x14ac:dyDescent="0.25">
      <c r="A20" s="4" t="s">
        <v>14</v>
      </c>
      <c r="B20" s="28">
        <v>347</v>
      </c>
      <c r="C20" s="28">
        <v>14</v>
      </c>
      <c r="D20" s="28">
        <v>10</v>
      </c>
      <c r="E20" s="32"/>
      <c r="F20" s="28">
        <v>320</v>
      </c>
      <c r="G20" s="32"/>
      <c r="H20" s="28"/>
      <c r="I20" s="43"/>
      <c r="J20" s="28"/>
      <c r="K20" s="10"/>
      <c r="L20" s="28">
        <v>2271</v>
      </c>
      <c r="M20" s="28">
        <v>386</v>
      </c>
      <c r="N20" s="28">
        <v>12</v>
      </c>
      <c r="O20" s="28">
        <v>80</v>
      </c>
      <c r="P20" s="28">
        <v>7</v>
      </c>
      <c r="Q20" s="28">
        <v>485</v>
      </c>
    </row>
    <row r="21" spans="1:19" x14ac:dyDescent="0.25">
      <c r="A21" s="4" t="s">
        <v>15</v>
      </c>
      <c r="B21" s="28">
        <v>86</v>
      </c>
      <c r="C21" s="28">
        <v>5</v>
      </c>
      <c r="D21" s="28">
        <v>2</v>
      </c>
      <c r="E21" s="32"/>
      <c r="F21" s="28">
        <v>86</v>
      </c>
      <c r="G21" s="32"/>
      <c r="H21" s="28">
        <v>86</v>
      </c>
      <c r="I21" s="43"/>
      <c r="J21" s="28"/>
      <c r="K21" s="10"/>
      <c r="L21" s="28">
        <v>387</v>
      </c>
      <c r="M21" s="28">
        <v>94</v>
      </c>
      <c r="N21" s="28">
        <v>0</v>
      </c>
      <c r="O21" s="28">
        <v>20</v>
      </c>
      <c r="P21" s="28">
        <v>3</v>
      </c>
      <c r="Q21" s="28">
        <v>117</v>
      </c>
    </row>
    <row r="22" spans="1:19" x14ac:dyDescent="0.25">
      <c r="A22" s="4" t="s">
        <v>16</v>
      </c>
      <c r="B22" s="28">
        <v>292</v>
      </c>
      <c r="C22" s="28">
        <v>12</v>
      </c>
      <c r="D22" s="28">
        <v>14</v>
      </c>
      <c r="E22" s="32"/>
      <c r="F22" s="28">
        <v>260</v>
      </c>
      <c r="G22" s="32"/>
      <c r="H22" s="28">
        <v>256</v>
      </c>
      <c r="I22" s="43"/>
      <c r="J22" s="28"/>
      <c r="K22" s="10"/>
      <c r="L22" s="28">
        <v>1997</v>
      </c>
      <c r="M22" s="28">
        <v>328</v>
      </c>
      <c r="N22" s="28">
        <v>4</v>
      </c>
      <c r="O22" s="28">
        <v>94</v>
      </c>
      <c r="P22" s="28">
        <v>10</v>
      </c>
      <c r="Q22" s="28">
        <v>436</v>
      </c>
    </row>
    <row r="23" spans="1:19" x14ac:dyDescent="0.25">
      <c r="A23" s="4" t="s">
        <v>161</v>
      </c>
      <c r="B23" s="28">
        <v>400</v>
      </c>
      <c r="C23" s="28">
        <v>26</v>
      </c>
      <c r="D23" s="28">
        <v>8</v>
      </c>
      <c r="E23" s="32"/>
      <c r="F23" s="28">
        <v>386</v>
      </c>
      <c r="G23" s="32"/>
      <c r="H23" s="28"/>
      <c r="I23" s="43"/>
      <c r="J23" s="28"/>
      <c r="K23" s="10"/>
      <c r="L23" s="28">
        <v>1810</v>
      </c>
      <c r="M23" s="28">
        <v>467</v>
      </c>
      <c r="N23" s="28">
        <v>10</v>
      </c>
      <c r="O23" s="28">
        <v>65</v>
      </c>
      <c r="P23" s="28">
        <v>12</v>
      </c>
      <c r="Q23" s="28">
        <v>554</v>
      </c>
    </row>
    <row r="24" spans="1:19" x14ac:dyDescent="0.25">
      <c r="A24" s="4" t="s">
        <v>17</v>
      </c>
      <c r="B24" s="28">
        <v>261</v>
      </c>
      <c r="C24" s="28">
        <v>8</v>
      </c>
      <c r="D24" s="28">
        <v>4</v>
      </c>
      <c r="E24" s="32"/>
      <c r="F24" s="28">
        <v>240</v>
      </c>
      <c r="G24" s="32"/>
      <c r="H24" s="28"/>
      <c r="I24" s="43"/>
      <c r="J24" s="28"/>
      <c r="K24" s="10"/>
      <c r="L24" s="28">
        <v>2274</v>
      </c>
      <c r="M24" s="28">
        <v>289</v>
      </c>
      <c r="N24" s="28">
        <v>12</v>
      </c>
      <c r="O24" s="28">
        <v>96</v>
      </c>
      <c r="P24" s="28">
        <v>1</v>
      </c>
      <c r="Q24" s="28">
        <v>398</v>
      </c>
    </row>
    <row r="25" spans="1:19" x14ac:dyDescent="0.25">
      <c r="A25" s="4" t="s">
        <v>18</v>
      </c>
      <c r="B25" s="28">
        <v>49</v>
      </c>
      <c r="C25" s="28">
        <v>1</v>
      </c>
      <c r="D25" s="28">
        <v>3</v>
      </c>
      <c r="E25" s="32"/>
      <c r="F25" s="28">
        <v>45</v>
      </c>
      <c r="G25" s="32"/>
      <c r="H25" s="28"/>
      <c r="I25" s="43"/>
      <c r="J25" s="28"/>
      <c r="K25" s="10"/>
      <c r="L25" s="28">
        <v>870</v>
      </c>
      <c r="M25" s="28">
        <v>55</v>
      </c>
      <c r="N25" s="28">
        <v>4</v>
      </c>
      <c r="O25" s="28">
        <v>26</v>
      </c>
      <c r="P25" s="28">
        <v>4</v>
      </c>
      <c r="Q25" s="28">
        <v>89</v>
      </c>
    </row>
    <row r="26" spans="1:19" x14ac:dyDescent="0.25">
      <c r="A26" s="4" t="s">
        <v>19</v>
      </c>
      <c r="B26" s="28">
        <v>114</v>
      </c>
      <c r="C26" s="28">
        <v>10</v>
      </c>
      <c r="D26" s="28">
        <v>2</v>
      </c>
      <c r="E26" s="32"/>
      <c r="F26" s="28">
        <v>121</v>
      </c>
      <c r="G26" s="32"/>
      <c r="H26" s="28"/>
      <c r="I26" s="43"/>
      <c r="J26" s="28">
        <v>119</v>
      </c>
      <c r="K26" s="10"/>
      <c r="L26" s="28">
        <v>460</v>
      </c>
      <c r="M26" s="28">
        <v>130</v>
      </c>
      <c r="N26" s="28">
        <v>0</v>
      </c>
      <c r="O26" s="28">
        <v>11</v>
      </c>
      <c r="P26" s="28">
        <v>3</v>
      </c>
      <c r="Q26" s="28">
        <v>144</v>
      </c>
    </row>
    <row r="27" spans="1:19" x14ac:dyDescent="0.25">
      <c r="A27" s="4" t="s">
        <v>20</v>
      </c>
      <c r="B27" s="28">
        <v>462</v>
      </c>
      <c r="C27" s="28">
        <v>26</v>
      </c>
      <c r="D27" s="28">
        <v>12</v>
      </c>
      <c r="E27" s="32"/>
      <c r="F27" s="28">
        <v>436</v>
      </c>
      <c r="G27" s="32"/>
      <c r="H27" s="28"/>
      <c r="I27" s="43"/>
      <c r="J27" s="28"/>
      <c r="K27" s="10"/>
      <c r="L27" s="28">
        <v>2637</v>
      </c>
      <c r="M27" s="28">
        <v>521</v>
      </c>
      <c r="N27" s="28">
        <v>5</v>
      </c>
      <c r="O27" s="28">
        <v>82</v>
      </c>
      <c r="P27" s="28">
        <v>5</v>
      </c>
      <c r="Q27" s="28">
        <v>613</v>
      </c>
    </row>
    <row r="28" spans="1:19" x14ac:dyDescent="0.25">
      <c r="A28" s="4" t="s">
        <v>21</v>
      </c>
      <c r="B28" s="28">
        <v>338</v>
      </c>
      <c r="C28" s="28">
        <v>27</v>
      </c>
      <c r="D28" s="28">
        <v>12</v>
      </c>
      <c r="E28" s="32"/>
      <c r="F28" s="28">
        <v>309</v>
      </c>
      <c r="G28" s="32"/>
      <c r="H28" s="28">
        <v>296</v>
      </c>
      <c r="I28" s="43"/>
      <c r="J28" s="28"/>
      <c r="K28" s="10"/>
      <c r="L28" s="28">
        <v>2298</v>
      </c>
      <c r="M28" s="28">
        <v>398</v>
      </c>
      <c r="N28" s="28">
        <v>8</v>
      </c>
      <c r="O28" s="28">
        <v>113</v>
      </c>
      <c r="P28" s="28">
        <v>10</v>
      </c>
      <c r="Q28" s="28">
        <v>529</v>
      </c>
    </row>
    <row r="29" spans="1:19" x14ac:dyDescent="0.25">
      <c r="A29" s="4" t="s">
        <v>248</v>
      </c>
      <c r="B29" s="28">
        <v>214</v>
      </c>
      <c r="C29" s="28">
        <v>7</v>
      </c>
      <c r="D29" s="28">
        <v>6</v>
      </c>
      <c r="E29" s="32"/>
      <c r="F29" s="28">
        <v>204</v>
      </c>
      <c r="G29" s="32"/>
      <c r="H29" s="28"/>
      <c r="I29" s="43"/>
      <c r="J29" s="28"/>
      <c r="K29" s="10"/>
      <c r="L29" s="28">
        <v>879</v>
      </c>
      <c r="M29" s="28">
        <v>227</v>
      </c>
      <c r="N29" s="28">
        <v>18</v>
      </c>
      <c r="O29" s="28">
        <v>48</v>
      </c>
      <c r="P29" s="28">
        <v>1</v>
      </c>
      <c r="Q29" s="28">
        <v>294</v>
      </c>
    </row>
    <row r="30" spans="1:19" ht="5.0999999999999996" customHeight="1" thickBot="1" x14ac:dyDescent="0.3">
      <c r="A30" s="5"/>
    </row>
    <row r="31" spans="1:19" ht="15.75" thickBot="1" x14ac:dyDescent="0.3">
      <c r="A31" s="6" t="s">
        <v>22</v>
      </c>
      <c r="B31" s="29">
        <v>8723</v>
      </c>
      <c r="C31" s="29">
        <v>523</v>
      </c>
      <c r="D31" s="29">
        <v>221</v>
      </c>
      <c r="F31" s="29">
        <v>8162</v>
      </c>
      <c r="H31" s="29">
        <v>818</v>
      </c>
      <c r="J31" s="29">
        <v>1928</v>
      </c>
      <c r="L31" s="29">
        <v>56282</v>
      </c>
      <c r="M31" s="29">
        <v>9903</v>
      </c>
      <c r="N31" s="29">
        <v>384</v>
      </c>
      <c r="O31" s="29">
        <v>2142</v>
      </c>
      <c r="P31" s="29">
        <v>182</v>
      </c>
      <c r="Q31" s="29">
        <v>12611</v>
      </c>
      <c r="S31" s="61"/>
    </row>
    <row r="32" spans="1:19" x14ac:dyDescent="0.25">
      <c r="A32" s="4" t="s">
        <v>31</v>
      </c>
      <c r="B32" s="31">
        <v>336</v>
      </c>
      <c r="C32" s="31">
        <v>21</v>
      </c>
      <c r="D32" s="31">
        <v>13</v>
      </c>
      <c r="F32" s="31">
        <v>309</v>
      </c>
      <c r="H32" s="31">
        <v>24</v>
      </c>
      <c r="J32" s="31">
        <v>88</v>
      </c>
      <c r="L32" s="62"/>
      <c r="M32" s="62"/>
      <c r="N32" s="62"/>
      <c r="O32" s="62"/>
      <c r="P32" s="62"/>
      <c r="Q32" s="62"/>
    </row>
    <row r="33" spans="1:17" x14ac:dyDescent="0.25">
      <c r="A33" s="4" t="s">
        <v>23</v>
      </c>
      <c r="B33" s="31">
        <v>1750</v>
      </c>
      <c r="C33" s="31">
        <v>177</v>
      </c>
      <c r="D33" s="31">
        <v>72</v>
      </c>
      <c r="F33" s="31">
        <v>1792</v>
      </c>
      <c r="H33" s="31">
        <v>259</v>
      </c>
      <c r="J33" s="31">
        <v>403</v>
      </c>
      <c r="L33" s="62"/>
      <c r="M33" s="62"/>
      <c r="N33" s="62"/>
      <c r="O33" s="62"/>
      <c r="P33" s="62"/>
      <c r="Q33" s="62"/>
    </row>
    <row r="34" spans="1:17" ht="15.75" thickBot="1" x14ac:dyDescent="0.3">
      <c r="A34" s="9" t="s">
        <v>39</v>
      </c>
      <c r="B34" s="31">
        <v>144</v>
      </c>
      <c r="C34" s="31">
        <v>11</v>
      </c>
      <c r="D34" s="31">
        <v>10</v>
      </c>
      <c r="F34" s="31">
        <v>142</v>
      </c>
      <c r="H34" s="31">
        <v>31</v>
      </c>
      <c r="J34" s="31">
        <v>27</v>
      </c>
      <c r="L34" s="62"/>
      <c r="M34" s="62"/>
      <c r="N34" s="62"/>
      <c r="O34" s="62"/>
      <c r="P34" s="62"/>
      <c r="Q34" s="62"/>
    </row>
    <row r="35" spans="1:17" ht="15.75" thickBot="1" x14ac:dyDescent="0.3">
      <c r="A35" s="6" t="s">
        <v>24</v>
      </c>
      <c r="B35" s="29">
        <v>10953</v>
      </c>
      <c r="C35" s="29">
        <v>732</v>
      </c>
      <c r="D35" s="29">
        <v>316</v>
      </c>
      <c r="F35" s="29">
        <v>10405</v>
      </c>
      <c r="H35" s="29">
        <v>1132</v>
      </c>
      <c r="J35" s="29">
        <v>2446</v>
      </c>
      <c r="L35" s="30"/>
      <c r="M35" s="30"/>
      <c r="N35" s="30"/>
      <c r="O35" s="30"/>
      <c r="P35" s="30"/>
      <c r="Q35" s="30"/>
    </row>
    <row r="37" spans="1:17" x14ac:dyDescent="0.25">
      <c r="B37" s="32"/>
      <c r="C37" s="32"/>
      <c r="D37" s="32"/>
      <c r="E37" s="32"/>
      <c r="F37" s="32"/>
      <c r="G37" s="32"/>
      <c r="H37" s="32"/>
      <c r="I37" s="43"/>
      <c r="J37" s="32"/>
    </row>
    <row r="38" spans="1:17" x14ac:dyDescent="0.25">
      <c r="B38" s="32"/>
      <c r="C38" s="32"/>
      <c r="D38" s="32"/>
      <c r="E38" s="32"/>
      <c r="F38" s="32"/>
      <c r="G38" s="32"/>
      <c r="H38" s="32"/>
      <c r="I38" s="43"/>
      <c r="J38" s="32"/>
    </row>
    <row r="39" spans="1:17" x14ac:dyDescent="0.25">
      <c r="B39" s="32"/>
      <c r="C39" s="32"/>
      <c r="D39" s="32"/>
      <c r="E39" s="32"/>
      <c r="F39" s="32"/>
      <c r="G39" s="32"/>
      <c r="H39" s="32"/>
      <c r="I39" s="43"/>
      <c r="J39" s="32"/>
    </row>
    <row r="40" spans="1:17" x14ac:dyDescent="0.25">
      <c r="B40" s="32"/>
      <c r="C40" s="32"/>
      <c r="D40" s="32"/>
      <c r="E40" s="32"/>
      <c r="F40" s="32"/>
      <c r="G40" s="32"/>
      <c r="H40" s="32"/>
      <c r="I40" s="43"/>
      <c r="J40" s="32"/>
    </row>
    <row r="41" spans="1:17" x14ac:dyDescent="0.25">
      <c r="B41" s="32"/>
      <c r="C41" s="32"/>
      <c r="D41" s="32"/>
      <c r="E41" s="32"/>
      <c r="F41" s="32"/>
      <c r="G41" s="32"/>
      <c r="H41" s="32"/>
      <c r="I41" s="43"/>
      <c r="J41" s="32"/>
    </row>
    <row r="42" spans="1:17" x14ac:dyDescent="0.25">
      <c r="B42" s="32"/>
      <c r="C42" s="32"/>
      <c r="D42" s="32"/>
      <c r="E42" s="32"/>
      <c r="F42" s="32"/>
      <c r="G42" s="32"/>
      <c r="H42" s="32"/>
      <c r="I42" s="43"/>
      <c r="J42" s="32"/>
    </row>
    <row r="43" spans="1:17" x14ac:dyDescent="0.25">
      <c r="B43" s="32"/>
      <c r="C43" s="32"/>
      <c r="D43" s="32"/>
      <c r="E43" s="32"/>
      <c r="F43" s="32"/>
      <c r="G43" s="32"/>
      <c r="H43" s="32"/>
      <c r="I43" s="43"/>
      <c r="J43" s="32"/>
    </row>
    <row r="44" spans="1:17" x14ac:dyDescent="0.25">
      <c r="B44" s="32"/>
      <c r="C44" s="32"/>
      <c r="D44" s="32"/>
      <c r="E44" s="32"/>
      <c r="F44" s="32"/>
      <c r="G44" s="32"/>
      <c r="H44" s="32"/>
      <c r="I44" s="43"/>
      <c r="J44" s="32"/>
    </row>
    <row r="45" spans="1:17" x14ac:dyDescent="0.25">
      <c r="B45" s="32"/>
      <c r="C45" s="32"/>
      <c r="D45" s="32"/>
      <c r="E45" s="32"/>
      <c r="F45" s="32"/>
      <c r="G45" s="32"/>
      <c r="H45" s="32"/>
      <c r="I45" s="43"/>
      <c r="J45" s="32"/>
    </row>
    <row r="46" spans="1:17" x14ac:dyDescent="0.25">
      <c r="B46" s="32"/>
      <c r="C46" s="32"/>
      <c r="D46" s="32"/>
      <c r="E46" s="32"/>
      <c r="F46" s="32"/>
      <c r="G46" s="32"/>
      <c r="H46" s="32"/>
      <c r="I46" s="43"/>
      <c r="J46" s="32"/>
    </row>
    <row r="47" spans="1:17" x14ac:dyDescent="0.25">
      <c r="B47" s="32"/>
      <c r="C47" s="32"/>
      <c r="D47" s="32"/>
      <c r="E47" s="32"/>
      <c r="F47" s="32"/>
      <c r="G47" s="32"/>
      <c r="H47" s="32"/>
      <c r="I47" s="43"/>
      <c r="J47" s="32"/>
    </row>
    <row r="48" spans="1:17" x14ac:dyDescent="0.25">
      <c r="B48" s="32"/>
      <c r="C48" s="32"/>
      <c r="D48" s="32"/>
      <c r="E48" s="32"/>
      <c r="F48" s="32"/>
      <c r="G48" s="32"/>
      <c r="H48" s="32"/>
      <c r="I48" s="43"/>
      <c r="J48" s="32"/>
    </row>
    <row r="49" spans="2:10" x14ac:dyDescent="0.25">
      <c r="B49" s="32"/>
      <c r="C49" s="32"/>
      <c r="D49" s="32"/>
      <c r="E49" s="32"/>
      <c r="F49" s="32"/>
      <c r="G49" s="32"/>
      <c r="H49" s="32"/>
      <c r="I49" s="43"/>
      <c r="J49" s="32"/>
    </row>
    <row r="50" spans="2:10" x14ac:dyDescent="0.25">
      <c r="B50" s="32"/>
      <c r="C50" s="32"/>
      <c r="D50" s="32"/>
      <c r="E50" s="32"/>
      <c r="F50" s="32"/>
      <c r="G50" s="32"/>
      <c r="H50" s="32"/>
      <c r="I50" s="43"/>
      <c r="J50" s="32"/>
    </row>
    <row r="51" spans="2:10" x14ac:dyDescent="0.25">
      <c r="B51" s="32"/>
      <c r="C51" s="32"/>
      <c r="D51" s="32"/>
      <c r="E51" s="32"/>
      <c r="F51" s="32"/>
      <c r="G51" s="32"/>
      <c r="H51" s="32"/>
      <c r="I51" s="43"/>
      <c r="J51" s="32"/>
    </row>
    <row r="52" spans="2:10" x14ac:dyDescent="0.25">
      <c r="B52" s="32"/>
      <c r="C52" s="32"/>
      <c r="D52" s="32"/>
      <c r="E52" s="32"/>
      <c r="F52" s="32"/>
      <c r="G52" s="32"/>
      <c r="H52" s="32"/>
      <c r="I52" s="43"/>
      <c r="J52" s="32"/>
    </row>
    <row r="53" spans="2:10" x14ac:dyDescent="0.25">
      <c r="B53" s="32"/>
      <c r="C53" s="32"/>
      <c r="D53" s="32"/>
      <c r="E53" s="32"/>
      <c r="F53" s="32"/>
      <c r="G53" s="32"/>
      <c r="H53" s="32"/>
      <c r="I53" s="43"/>
      <c r="J53" s="32"/>
    </row>
    <row r="54" spans="2:10" x14ac:dyDescent="0.25">
      <c r="B54" s="32"/>
      <c r="C54" s="32"/>
      <c r="D54" s="32"/>
      <c r="E54" s="32"/>
      <c r="F54" s="32"/>
      <c r="G54" s="32"/>
      <c r="H54" s="32"/>
      <c r="I54" s="43"/>
      <c r="J54" s="32"/>
    </row>
    <row r="55" spans="2:10" x14ac:dyDescent="0.25">
      <c r="B55" s="32"/>
      <c r="C55" s="32"/>
      <c r="D55" s="32"/>
      <c r="E55" s="32"/>
      <c r="F55" s="32"/>
      <c r="G55" s="32"/>
      <c r="H55" s="32"/>
      <c r="I55" s="43"/>
      <c r="J55" s="32"/>
    </row>
    <row r="56" spans="2:10" x14ac:dyDescent="0.25">
      <c r="B56" s="32"/>
      <c r="C56" s="32"/>
      <c r="D56" s="32"/>
      <c r="E56" s="32"/>
      <c r="F56" s="32"/>
      <c r="G56" s="32"/>
      <c r="H56" s="32"/>
      <c r="I56" s="43"/>
      <c r="J56" s="32"/>
    </row>
    <row r="57" spans="2:10" x14ac:dyDescent="0.25">
      <c r="B57" s="32"/>
      <c r="C57" s="32"/>
      <c r="D57" s="32"/>
      <c r="E57" s="32"/>
      <c r="F57" s="32"/>
      <c r="G57" s="32"/>
      <c r="H57" s="32"/>
      <c r="I57" s="43"/>
      <c r="J57" s="32"/>
    </row>
    <row r="58" spans="2:10" x14ac:dyDescent="0.25">
      <c r="B58" s="32"/>
      <c r="C58" s="32"/>
      <c r="D58" s="32"/>
      <c r="E58" s="32"/>
      <c r="F58" s="32"/>
      <c r="G58" s="32"/>
      <c r="H58" s="32"/>
      <c r="I58" s="43"/>
      <c r="J58" s="32"/>
    </row>
    <row r="59" spans="2:10" x14ac:dyDescent="0.25">
      <c r="B59" s="32"/>
      <c r="C59" s="32"/>
      <c r="D59" s="32"/>
      <c r="E59" s="32"/>
      <c r="F59" s="32"/>
      <c r="G59" s="32"/>
      <c r="H59" s="32"/>
      <c r="I59" s="43"/>
      <c r="J59" s="32"/>
    </row>
    <row r="60" spans="2:10" x14ac:dyDescent="0.25">
      <c r="B60" s="32"/>
      <c r="C60" s="32"/>
      <c r="D60" s="32"/>
      <c r="E60" s="32"/>
      <c r="F60" s="32"/>
      <c r="G60" s="32"/>
      <c r="H60" s="32"/>
      <c r="I60" s="43"/>
      <c r="J60" s="32"/>
    </row>
    <row r="61" spans="2:10" x14ac:dyDescent="0.25">
      <c r="B61" s="32"/>
      <c r="C61" s="32"/>
      <c r="D61" s="32"/>
      <c r="E61" s="32"/>
      <c r="F61" s="32"/>
      <c r="G61" s="32"/>
      <c r="H61" s="32"/>
      <c r="I61" s="43"/>
      <c r="J61" s="32"/>
    </row>
    <row r="62" spans="2:10" x14ac:dyDescent="0.25">
      <c r="B62" s="32"/>
      <c r="C62" s="32"/>
      <c r="D62" s="32"/>
      <c r="E62" s="32"/>
      <c r="F62" s="32"/>
      <c r="G62" s="32"/>
      <c r="H62" s="32"/>
      <c r="I62" s="43"/>
      <c r="J62" s="32"/>
    </row>
    <row r="63" spans="2:10" x14ac:dyDescent="0.25">
      <c r="B63" s="32"/>
      <c r="C63" s="32"/>
      <c r="D63" s="32"/>
      <c r="E63" s="32"/>
      <c r="F63" s="32"/>
      <c r="G63" s="32"/>
      <c r="H63" s="32"/>
      <c r="I63" s="43"/>
      <c r="J63" s="32"/>
    </row>
    <row r="64" spans="2:10" x14ac:dyDescent="0.25">
      <c r="B64" s="32"/>
      <c r="C64" s="32"/>
      <c r="D64" s="32"/>
      <c r="E64" s="32"/>
      <c r="F64" s="32"/>
      <c r="G64" s="32"/>
      <c r="H64" s="32"/>
      <c r="I64" s="43"/>
      <c r="J64" s="32"/>
    </row>
    <row r="65" spans="2:10" x14ac:dyDescent="0.25">
      <c r="B65" s="32"/>
      <c r="C65" s="32"/>
      <c r="D65" s="32"/>
      <c r="E65" s="32"/>
      <c r="F65" s="32"/>
      <c r="G65" s="32"/>
      <c r="H65" s="32"/>
      <c r="I65" s="43"/>
      <c r="J65" s="32"/>
    </row>
    <row r="66" spans="2:10" x14ac:dyDescent="0.25">
      <c r="B66" s="32"/>
      <c r="C66" s="32"/>
      <c r="D66" s="32"/>
      <c r="E66" s="32"/>
      <c r="F66" s="32"/>
      <c r="G66" s="32"/>
      <c r="H66" s="32"/>
      <c r="I66" s="43"/>
      <c r="J66" s="32"/>
    </row>
    <row r="67" spans="2:10" x14ac:dyDescent="0.25">
      <c r="B67" s="32"/>
      <c r="C67" s="32"/>
      <c r="D67" s="32"/>
      <c r="E67" s="32"/>
      <c r="F67" s="32"/>
      <c r="G67" s="32"/>
      <c r="H67" s="32"/>
      <c r="I67" s="43"/>
      <c r="J67" s="32"/>
    </row>
    <row r="68" spans="2:10" x14ac:dyDescent="0.25">
      <c r="B68" s="32"/>
      <c r="C68" s="32"/>
      <c r="D68" s="32"/>
      <c r="E68" s="32"/>
      <c r="F68" s="32"/>
      <c r="G68" s="32"/>
      <c r="H68" s="32"/>
      <c r="I68" s="43"/>
      <c r="J68" s="32"/>
    </row>
    <row r="69" spans="2:10" x14ac:dyDescent="0.25">
      <c r="B69" s="32"/>
      <c r="C69" s="32"/>
      <c r="D69" s="32"/>
      <c r="E69" s="32"/>
      <c r="F69" s="32"/>
      <c r="G69" s="32"/>
      <c r="H69" s="32"/>
      <c r="I69" s="43"/>
      <c r="J69" s="32"/>
    </row>
    <row r="70" spans="2:10" x14ac:dyDescent="0.25">
      <c r="B70" s="32"/>
      <c r="C70" s="32"/>
      <c r="D70" s="32"/>
      <c r="E70" s="32"/>
      <c r="F70" s="32"/>
      <c r="G70" s="32"/>
      <c r="H70" s="32"/>
      <c r="I70" s="43"/>
      <c r="J70" s="32"/>
    </row>
    <row r="71" spans="2:10" x14ac:dyDescent="0.25">
      <c r="B71" s="32"/>
      <c r="C71" s="32"/>
      <c r="D71" s="32"/>
      <c r="E71" s="32"/>
      <c r="F71" s="32"/>
      <c r="G71" s="32"/>
      <c r="H71" s="32"/>
      <c r="I71" s="43"/>
      <c r="J71" s="32"/>
    </row>
    <row r="72" spans="2:10" x14ac:dyDescent="0.25">
      <c r="B72" s="32"/>
      <c r="C72" s="32"/>
      <c r="D72" s="32"/>
      <c r="E72" s="32"/>
      <c r="F72" s="32"/>
      <c r="G72" s="32"/>
      <c r="H72" s="32"/>
      <c r="I72" s="43"/>
      <c r="J72" s="32"/>
    </row>
    <row r="73" spans="2:10" x14ac:dyDescent="0.25">
      <c r="B73" s="32"/>
      <c r="C73" s="32"/>
      <c r="D73" s="32"/>
      <c r="E73" s="32"/>
      <c r="F73" s="32"/>
      <c r="G73" s="32"/>
      <c r="H73" s="32"/>
      <c r="I73" s="43"/>
      <c r="J73" s="32"/>
    </row>
    <row r="74" spans="2:10" x14ac:dyDescent="0.25">
      <c r="B74" s="32"/>
      <c r="C74" s="32"/>
      <c r="D74" s="32"/>
      <c r="E74" s="32"/>
      <c r="F74" s="32"/>
      <c r="G74" s="32"/>
      <c r="H74" s="32"/>
      <c r="I74" s="43"/>
      <c r="J74" s="32"/>
    </row>
    <row r="75" spans="2:10" x14ac:dyDescent="0.25">
      <c r="B75" s="32"/>
      <c r="C75" s="32"/>
      <c r="D75" s="32"/>
      <c r="E75" s="32"/>
      <c r="F75" s="32"/>
      <c r="G75" s="32"/>
      <c r="H75" s="32"/>
      <c r="I75" s="43"/>
      <c r="J75" s="32"/>
    </row>
    <row r="76" spans="2:10" x14ac:dyDescent="0.25">
      <c r="B76" s="32"/>
      <c r="C76" s="32"/>
      <c r="D76" s="32"/>
      <c r="E76" s="32"/>
      <c r="F76" s="32"/>
      <c r="G76" s="32"/>
      <c r="H76" s="32"/>
      <c r="I76" s="43"/>
      <c r="J76" s="32"/>
    </row>
    <row r="77" spans="2:10" x14ac:dyDescent="0.25">
      <c r="B77" s="32"/>
      <c r="C77" s="32"/>
      <c r="D77" s="32"/>
      <c r="E77" s="32"/>
      <c r="F77" s="32"/>
      <c r="G77" s="32"/>
      <c r="H77" s="32"/>
      <c r="I77" s="43"/>
      <c r="J77" s="32"/>
    </row>
    <row r="78" spans="2:10" x14ac:dyDescent="0.25">
      <c r="B78" s="32"/>
      <c r="C78" s="32"/>
      <c r="D78" s="32"/>
      <c r="E78" s="32"/>
      <c r="F78" s="32"/>
      <c r="G78" s="32"/>
      <c r="H78" s="32"/>
      <c r="I78" s="43"/>
      <c r="J78" s="32"/>
    </row>
    <row r="79" spans="2:10" x14ac:dyDescent="0.25">
      <c r="B79" s="32"/>
      <c r="C79" s="32"/>
      <c r="D79" s="32"/>
      <c r="E79" s="32"/>
      <c r="F79" s="32"/>
      <c r="G79" s="32"/>
      <c r="H79" s="32"/>
      <c r="I79" s="43"/>
      <c r="J79" s="32"/>
    </row>
    <row r="80" spans="2:10" x14ac:dyDescent="0.25">
      <c r="B80" s="32"/>
      <c r="C80" s="32"/>
      <c r="D80" s="32"/>
      <c r="E80" s="32"/>
      <c r="F80" s="32"/>
      <c r="G80" s="32"/>
      <c r="H80" s="32"/>
      <c r="I80" s="43"/>
      <c r="J80" s="32"/>
    </row>
    <row r="81" spans="2:10" x14ac:dyDescent="0.25">
      <c r="B81" s="32"/>
      <c r="C81" s="32"/>
      <c r="D81" s="32"/>
      <c r="E81" s="32"/>
      <c r="F81" s="32"/>
      <c r="G81" s="32"/>
      <c r="H81" s="32"/>
      <c r="I81" s="43"/>
      <c r="J81" s="32"/>
    </row>
    <row r="82" spans="2:10" x14ac:dyDescent="0.25">
      <c r="B82" s="32"/>
      <c r="C82" s="32"/>
      <c r="D82" s="32"/>
      <c r="E82" s="32"/>
      <c r="F82" s="32"/>
      <c r="G82" s="32"/>
      <c r="H82" s="32"/>
      <c r="I82" s="43"/>
      <c r="J82" s="32"/>
    </row>
    <row r="83" spans="2:10" x14ac:dyDescent="0.25">
      <c r="B83" s="32"/>
      <c r="C83" s="32"/>
      <c r="D83" s="32"/>
      <c r="E83" s="32"/>
      <c r="F83" s="32"/>
      <c r="G83" s="32"/>
      <c r="H83" s="32"/>
      <c r="I83" s="43"/>
      <c r="J83" s="32"/>
    </row>
    <row r="84" spans="2:10" x14ac:dyDescent="0.25">
      <c r="B84" s="32"/>
      <c r="C84" s="32"/>
      <c r="D84" s="32"/>
      <c r="E84" s="32"/>
      <c r="F84" s="32"/>
      <c r="G84" s="32"/>
      <c r="H84" s="32"/>
      <c r="I84" s="43"/>
      <c r="J84" s="32"/>
    </row>
    <row r="85" spans="2:10" x14ac:dyDescent="0.25">
      <c r="B85" s="32"/>
      <c r="C85" s="32"/>
      <c r="D85" s="32"/>
      <c r="E85" s="32"/>
      <c r="F85" s="32"/>
      <c r="G85" s="32"/>
      <c r="H85" s="32"/>
      <c r="I85" s="43"/>
      <c r="J85" s="32"/>
    </row>
    <row r="86" spans="2:10" x14ac:dyDescent="0.25">
      <c r="B86" s="32"/>
      <c r="C86" s="32"/>
      <c r="D86" s="32"/>
      <c r="E86" s="32"/>
      <c r="F86" s="32"/>
      <c r="G86" s="32"/>
      <c r="H86" s="32"/>
      <c r="I86" s="43"/>
      <c r="J86" s="32"/>
    </row>
    <row r="87" spans="2:10" x14ac:dyDescent="0.25">
      <c r="B87" s="32"/>
      <c r="C87" s="32"/>
      <c r="D87" s="32"/>
      <c r="E87" s="32"/>
      <c r="F87" s="32"/>
      <c r="G87" s="32"/>
      <c r="H87" s="32"/>
      <c r="I87" s="43"/>
      <c r="J87" s="32"/>
    </row>
    <row r="88" spans="2:10" x14ac:dyDescent="0.25">
      <c r="B88" s="32"/>
      <c r="C88" s="32"/>
      <c r="D88" s="32"/>
      <c r="E88" s="32"/>
      <c r="F88" s="32"/>
      <c r="G88" s="32"/>
      <c r="H88" s="32"/>
      <c r="I88" s="43"/>
      <c r="J88" s="32"/>
    </row>
    <row r="89" spans="2:10" x14ac:dyDescent="0.25">
      <c r="B89" s="32"/>
      <c r="C89" s="32"/>
      <c r="D89" s="32"/>
      <c r="E89" s="32"/>
      <c r="F89" s="32"/>
      <c r="G89" s="32"/>
      <c r="H89" s="32"/>
      <c r="I89" s="43"/>
      <c r="J89" s="32"/>
    </row>
    <row r="90" spans="2:10" x14ac:dyDescent="0.25">
      <c r="B90" s="32"/>
      <c r="C90" s="32"/>
      <c r="D90" s="32"/>
      <c r="E90" s="32"/>
      <c r="F90" s="32"/>
      <c r="G90" s="32"/>
      <c r="H90" s="32"/>
      <c r="I90" s="43"/>
      <c r="J90" s="32"/>
    </row>
    <row r="91" spans="2:10" x14ac:dyDescent="0.25">
      <c r="B91" s="32"/>
      <c r="C91" s="32"/>
      <c r="D91" s="32"/>
      <c r="E91" s="32"/>
      <c r="F91" s="32"/>
      <c r="G91" s="32"/>
      <c r="H91" s="32"/>
      <c r="I91" s="43"/>
      <c r="J91" s="32"/>
    </row>
    <row r="92" spans="2:10" x14ac:dyDescent="0.25">
      <c r="B92" s="32"/>
      <c r="C92" s="32"/>
      <c r="D92" s="32"/>
      <c r="E92" s="32"/>
      <c r="F92" s="32"/>
      <c r="G92" s="32"/>
      <c r="H92" s="32"/>
      <c r="I92" s="43"/>
      <c r="J92" s="32"/>
    </row>
    <row r="93" spans="2:10" x14ac:dyDescent="0.25">
      <c r="B93" s="32"/>
      <c r="C93" s="32"/>
      <c r="D93" s="32"/>
      <c r="E93" s="32"/>
      <c r="F93" s="32"/>
      <c r="G93" s="32"/>
      <c r="H93" s="32"/>
      <c r="I93" s="43"/>
      <c r="J93" s="32"/>
    </row>
    <row r="94" spans="2:10" x14ac:dyDescent="0.25">
      <c r="B94" s="32"/>
      <c r="C94" s="32"/>
      <c r="D94" s="32"/>
      <c r="E94" s="32"/>
      <c r="F94" s="32"/>
      <c r="G94" s="32"/>
      <c r="H94" s="32"/>
      <c r="I94" s="43"/>
      <c r="J94" s="32"/>
    </row>
    <row r="95" spans="2:10" x14ac:dyDescent="0.25">
      <c r="B95" s="32"/>
      <c r="C95" s="32"/>
      <c r="D95" s="32"/>
      <c r="E95" s="32"/>
      <c r="F95" s="32"/>
      <c r="G95" s="32"/>
      <c r="H95" s="32"/>
      <c r="I95" s="43"/>
      <c r="J95" s="32"/>
    </row>
    <row r="96" spans="2:10" x14ac:dyDescent="0.25">
      <c r="B96" s="32"/>
      <c r="C96" s="32"/>
      <c r="D96" s="32"/>
      <c r="E96" s="32"/>
      <c r="F96" s="32"/>
      <c r="G96" s="32"/>
      <c r="H96" s="32"/>
      <c r="I96" s="43"/>
      <c r="J96" s="32"/>
    </row>
    <row r="97" spans="2:10" x14ac:dyDescent="0.25">
      <c r="B97" s="32"/>
      <c r="C97" s="32"/>
      <c r="D97" s="32"/>
      <c r="E97" s="32"/>
      <c r="F97" s="32"/>
      <c r="G97" s="32"/>
      <c r="H97" s="32"/>
      <c r="I97" s="43"/>
      <c r="J97" s="32"/>
    </row>
    <row r="98" spans="2:10" x14ac:dyDescent="0.25">
      <c r="B98" s="32"/>
      <c r="C98" s="32"/>
      <c r="D98" s="32"/>
      <c r="E98" s="32"/>
      <c r="F98" s="32"/>
      <c r="G98" s="32"/>
      <c r="H98" s="32"/>
      <c r="I98" s="43"/>
      <c r="J98" s="32"/>
    </row>
    <row r="99" spans="2:10" x14ac:dyDescent="0.25">
      <c r="B99" s="32"/>
      <c r="C99" s="32"/>
      <c r="D99" s="32"/>
      <c r="E99" s="32"/>
      <c r="F99" s="32"/>
      <c r="G99" s="32"/>
      <c r="H99" s="32"/>
      <c r="I99" s="43"/>
      <c r="J99" s="32"/>
    </row>
    <row r="100" spans="2:10" x14ac:dyDescent="0.25">
      <c r="B100" s="32"/>
      <c r="C100" s="32"/>
      <c r="D100" s="32"/>
      <c r="E100" s="32"/>
      <c r="F100" s="32"/>
      <c r="G100" s="32"/>
      <c r="H100" s="32"/>
      <c r="I100" s="43"/>
      <c r="J100" s="32"/>
    </row>
    <row r="101" spans="2:10" x14ac:dyDescent="0.25">
      <c r="B101" s="32"/>
      <c r="C101" s="32"/>
      <c r="D101" s="32"/>
      <c r="E101" s="32"/>
      <c r="F101" s="32"/>
      <c r="G101" s="32"/>
      <c r="H101" s="32"/>
      <c r="I101" s="43"/>
      <c r="J101" s="32"/>
    </row>
    <row r="102" spans="2:10" x14ac:dyDescent="0.25">
      <c r="B102" s="32"/>
      <c r="C102" s="32"/>
      <c r="D102" s="32"/>
      <c r="E102" s="32"/>
      <c r="F102" s="32"/>
      <c r="G102" s="32"/>
      <c r="H102" s="32"/>
      <c r="I102" s="43"/>
      <c r="J102" s="32"/>
    </row>
    <row r="103" spans="2:10" x14ac:dyDescent="0.25">
      <c r="B103" s="32"/>
      <c r="C103" s="32"/>
      <c r="D103" s="32"/>
      <c r="E103" s="32"/>
      <c r="F103" s="32"/>
      <c r="G103" s="32"/>
      <c r="H103" s="32"/>
      <c r="I103" s="43"/>
      <c r="J103" s="32"/>
    </row>
    <row r="104" spans="2:10" x14ac:dyDescent="0.25">
      <c r="B104" s="32"/>
      <c r="C104" s="32"/>
      <c r="D104" s="32"/>
      <c r="E104" s="32"/>
      <c r="F104" s="32"/>
      <c r="G104" s="32"/>
      <c r="H104" s="32"/>
      <c r="I104" s="43"/>
      <c r="J104" s="32"/>
    </row>
    <row r="105" spans="2:10" x14ac:dyDescent="0.25">
      <c r="B105" s="32"/>
      <c r="C105" s="32"/>
      <c r="D105" s="32"/>
      <c r="E105" s="32"/>
      <c r="F105" s="32"/>
      <c r="G105" s="32"/>
      <c r="H105" s="32"/>
      <c r="I105" s="43"/>
      <c r="J105" s="32"/>
    </row>
    <row r="106" spans="2:10" x14ac:dyDescent="0.25">
      <c r="B106" s="32"/>
      <c r="C106" s="32"/>
      <c r="D106" s="32"/>
      <c r="E106" s="32"/>
      <c r="F106" s="32"/>
      <c r="G106" s="32"/>
      <c r="H106" s="32"/>
      <c r="I106" s="43"/>
      <c r="J106" s="32"/>
    </row>
    <row r="107" spans="2:10" x14ac:dyDescent="0.25">
      <c r="B107" s="32"/>
      <c r="C107" s="32"/>
      <c r="D107" s="32"/>
      <c r="E107" s="32"/>
      <c r="F107" s="32"/>
      <c r="G107" s="32"/>
      <c r="H107" s="32"/>
      <c r="I107" s="43"/>
      <c r="J107" s="32"/>
    </row>
    <row r="108" spans="2:10" x14ac:dyDescent="0.25">
      <c r="B108" s="32"/>
      <c r="C108" s="32"/>
      <c r="D108" s="32"/>
      <c r="E108" s="32"/>
      <c r="F108" s="32"/>
      <c r="G108" s="32"/>
      <c r="H108" s="32"/>
      <c r="I108" s="43"/>
      <c r="J108" s="32"/>
    </row>
    <row r="109" spans="2:10" x14ac:dyDescent="0.25">
      <c r="B109" s="32"/>
      <c r="C109" s="32"/>
      <c r="D109" s="32"/>
      <c r="E109" s="32"/>
      <c r="F109" s="32"/>
      <c r="G109" s="32"/>
      <c r="H109" s="32"/>
      <c r="I109" s="43"/>
      <c r="J109" s="32"/>
    </row>
    <row r="110" spans="2:10" x14ac:dyDescent="0.25">
      <c r="B110" s="32"/>
      <c r="C110" s="32"/>
      <c r="D110" s="32"/>
      <c r="E110" s="32"/>
      <c r="F110" s="32"/>
      <c r="G110" s="32"/>
      <c r="H110" s="32"/>
      <c r="I110" s="43"/>
      <c r="J110" s="32"/>
    </row>
    <row r="111" spans="2:10" x14ac:dyDescent="0.25">
      <c r="B111" s="32"/>
      <c r="C111" s="32"/>
      <c r="D111" s="32"/>
      <c r="E111" s="32"/>
      <c r="F111" s="32"/>
      <c r="G111" s="32"/>
      <c r="H111" s="32"/>
      <c r="I111" s="43"/>
      <c r="J111" s="32"/>
    </row>
    <row r="112" spans="2:10" x14ac:dyDescent="0.25">
      <c r="B112" s="32"/>
      <c r="C112" s="32"/>
      <c r="D112" s="32"/>
      <c r="E112" s="32"/>
      <c r="F112" s="32"/>
      <c r="G112" s="32"/>
      <c r="H112" s="32"/>
      <c r="I112" s="43"/>
      <c r="J112" s="32"/>
    </row>
    <row r="113" spans="2:10" x14ac:dyDescent="0.25">
      <c r="B113" s="32"/>
      <c r="C113" s="32"/>
      <c r="D113" s="32"/>
      <c r="E113" s="32"/>
      <c r="F113" s="32"/>
      <c r="G113" s="32"/>
      <c r="H113" s="32"/>
      <c r="I113" s="43"/>
      <c r="J113" s="32"/>
    </row>
    <row r="114" spans="2:10" x14ac:dyDescent="0.25">
      <c r="B114" s="32"/>
      <c r="C114" s="32"/>
      <c r="D114" s="32"/>
      <c r="E114" s="32"/>
      <c r="F114" s="32"/>
      <c r="G114" s="32"/>
      <c r="H114" s="32"/>
      <c r="I114" s="43"/>
      <c r="J114" s="32"/>
    </row>
    <row r="115" spans="2:10" x14ac:dyDescent="0.25">
      <c r="B115" s="32"/>
      <c r="C115" s="32"/>
      <c r="D115" s="32"/>
      <c r="E115" s="32"/>
      <c r="F115" s="32"/>
      <c r="G115" s="32"/>
      <c r="H115" s="32"/>
      <c r="I115" s="43"/>
      <c r="J115" s="32"/>
    </row>
    <row r="116" spans="2:10" x14ac:dyDescent="0.25">
      <c r="B116" s="32"/>
      <c r="C116" s="32"/>
      <c r="D116" s="32"/>
      <c r="E116" s="32"/>
      <c r="F116" s="32"/>
      <c r="G116" s="32"/>
      <c r="H116" s="32"/>
      <c r="I116" s="43"/>
      <c r="J116" s="32"/>
    </row>
    <row r="117" spans="2:10" x14ac:dyDescent="0.25">
      <c r="B117" s="32"/>
      <c r="C117" s="32"/>
      <c r="D117" s="32"/>
      <c r="E117" s="32"/>
      <c r="F117" s="32"/>
      <c r="G117" s="32"/>
      <c r="H117" s="32"/>
      <c r="I117" s="43"/>
      <c r="J117" s="32"/>
    </row>
  </sheetData>
  <mergeCells count="9">
    <mergeCell ref="B2:D3"/>
    <mergeCell ref="L2:Q3"/>
    <mergeCell ref="A4:A5"/>
    <mergeCell ref="L4:L5"/>
    <mergeCell ref="M4:M5"/>
    <mergeCell ref="N4:N5"/>
    <mergeCell ref="O4:O5"/>
    <mergeCell ref="P4:P5"/>
    <mergeCell ref="Q4:Q5"/>
  </mergeCells>
  <hyperlinks>
    <hyperlink ref="A7" location="Absecon!A1" display="Absecon"/>
    <hyperlink ref="A8" location="'Atlantic City'!A1" display="Atlantic City"/>
    <hyperlink ref="A9" location="Brigantine!A1" display="Brigantine"/>
    <hyperlink ref="A10" location="'Buena Borough'!A1" display="Buena Borough"/>
    <hyperlink ref="A11" location="'Buena Vista'!A1" display="Buena Vista"/>
    <hyperlink ref="A12" location="'Corbin City'!A1" display="Corbin City"/>
    <hyperlink ref="A13" location="'Egg Harbor City'!A1" display="Egg Harbor City"/>
    <hyperlink ref="A14" location="'Egg Harbor Twp'!A1" display="Egg Harbor Twp."/>
    <hyperlink ref="A15" location="'Estell Manor'!A1" display="Estell Manor"/>
    <hyperlink ref="A16" location="Folsom!A1" display="Folsom"/>
    <hyperlink ref="A17" location="'Galloway Twp'!A1" display="Galloway Twp."/>
    <hyperlink ref="A18" location="'Hamilton Twp'!A1" display="Hamilton Twp."/>
    <hyperlink ref="A19" location="Hammonton!A1" display="Hammonton"/>
    <hyperlink ref="A20" location="Linwood!A1" display="Linwood"/>
    <hyperlink ref="A21" location="Longport!A1" display="Longport"/>
    <hyperlink ref="A22" location="Margate!A1" display="Margate"/>
    <hyperlink ref="A23" location="Mullica!A1" display="Mullica"/>
    <hyperlink ref="A24" location="Northfield!A1" display="Northfield"/>
    <hyperlink ref="A25" location="Pleasantville!A1" display="Pleasantville"/>
    <hyperlink ref="A26" location="'Port Republic'!A1" display="Port Republic"/>
    <hyperlink ref="A27" location="'Somers Point'!A1" display="Somers Point"/>
    <hyperlink ref="A28" location="Ventnor!A1" display="Ventnor"/>
    <hyperlink ref="A29" location="Weymouth!A1" display="Weymouth"/>
  </hyperlink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0.7109375" style="10" customWidth="1"/>
    <col min="10" max="10" width="10.7109375" customWidth="1"/>
    <col min="11" max="11" width="1.7109375" customWidth="1"/>
    <col min="12" max="14" width="9.7109375" customWidth="1"/>
    <col min="15" max="15" width="10.7109375" customWidth="1"/>
  </cols>
  <sheetData>
    <row r="2" spans="1:15" x14ac:dyDescent="0.25">
      <c r="C2" s="89" t="s">
        <v>32</v>
      </c>
      <c r="D2" s="90"/>
      <c r="E2" s="91"/>
      <c r="F2" s="12"/>
      <c r="G2" s="15" t="s">
        <v>36</v>
      </c>
      <c r="I2" s="89" t="s">
        <v>33</v>
      </c>
      <c r="J2" s="91"/>
      <c r="L2" s="89" t="s">
        <v>38</v>
      </c>
      <c r="M2" s="90"/>
      <c r="N2" s="90"/>
      <c r="O2" s="91"/>
    </row>
    <row r="3" spans="1:15" ht="15.75" thickBot="1" x14ac:dyDescent="0.3">
      <c r="C3" s="92"/>
      <c r="D3" s="93"/>
      <c r="E3" s="94"/>
      <c r="F3" s="12"/>
      <c r="G3" s="16" t="s">
        <v>37</v>
      </c>
      <c r="I3" s="92"/>
      <c r="J3" s="94"/>
      <c r="L3" s="92"/>
      <c r="M3" s="93"/>
      <c r="N3" s="93"/>
      <c r="O3" s="94"/>
    </row>
    <row r="4" spans="1:15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17" t="s">
        <v>305</v>
      </c>
      <c r="J4" s="19" t="s">
        <v>306</v>
      </c>
      <c r="L4" s="95" t="s">
        <v>40</v>
      </c>
      <c r="M4" s="97" t="s">
        <v>31</v>
      </c>
      <c r="N4" s="97" t="s">
        <v>23</v>
      </c>
      <c r="O4" s="99" t="s">
        <v>39</v>
      </c>
    </row>
    <row r="5" spans="1:15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0" t="s">
        <v>307</v>
      </c>
      <c r="J5" s="22" t="s">
        <v>308</v>
      </c>
      <c r="L5" s="96"/>
      <c r="M5" s="98"/>
      <c r="N5" s="98"/>
      <c r="O5" s="100"/>
    </row>
    <row r="6" spans="1:15" x14ac:dyDescent="0.25">
      <c r="A6" t="s">
        <v>9</v>
      </c>
      <c r="C6" s="25">
        <v>115</v>
      </c>
      <c r="D6" s="25">
        <v>0</v>
      </c>
      <c r="E6" s="25">
        <v>0</v>
      </c>
      <c r="F6" s="10"/>
      <c r="G6" s="25">
        <v>112</v>
      </c>
      <c r="H6" s="10"/>
      <c r="I6" s="25">
        <v>106</v>
      </c>
      <c r="J6" s="25">
        <v>102</v>
      </c>
      <c r="L6" s="25">
        <v>119</v>
      </c>
      <c r="M6" s="25">
        <v>3</v>
      </c>
      <c r="N6" s="25">
        <v>28</v>
      </c>
      <c r="O6" s="25">
        <v>2</v>
      </c>
    </row>
    <row r="7" spans="1:15" ht="5.0999999999999996" customHeight="1" thickBot="1" x14ac:dyDescent="0.3">
      <c r="I7"/>
    </row>
    <row r="8" spans="1:15" ht="15.75" thickBot="1" x14ac:dyDescent="0.3">
      <c r="A8" s="6" t="s">
        <v>22</v>
      </c>
      <c r="C8" s="14">
        <f>+SUM(C6:C6)</f>
        <v>115</v>
      </c>
      <c r="D8" s="14">
        <f>+SUM(D6:D6)</f>
        <v>0</v>
      </c>
      <c r="E8" s="14">
        <f>+SUM(E6:E6)</f>
        <v>0</v>
      </c>
      <c r="G8" s="14">
        <f>+SUM(G6:G6)</f>
        <v>112</v>
      </c>
      <c r="I8" s="14">
        <f>+SUM(I6:I6)</f>
        <v>106</v>
      </c>
      <c r="J8" s="14">
        <f>+SUM(J6:J6)</f>
        <v>102</v>
      </c>
      <c r="L8" s="14">
        <f>+SUM(L6:L6)</f>
        <v>119</v>
      </c>
      <c r="M8" s="14">
        <f>+SUM(M6:M6)</f>
        <v>3</v>
      </c>
      <c r="N8" s="14">
        <f>+SUM(N6:N6)</f>
        <v>28</v>
      </c>
      <c r="O8" s="14">
        <f>+SUM(O6:O6)</f>
        <v>2</v>
      </c>
    </row>
    <row r="9" spans="1:15" x14ac:dyDescent="0.25">
      <c r="A9" s="4" t="s">
        <v>31</v>
      </c>
      <c r="C9" s="25">
        <v>3</v>
      </c>
      <c r="D9" s="25">
        <v>0</v>
      </c>
      <c r="E9" s="25">
        <v>0</v>
      </c>
      <c r="F9" s="10"/>
      <c r="G9" s="25">
        <v>3</v>
      </c>
      <c r="H9" s="10"/>
      <c r="I9" s="25">
        <v>2</v>
      </c>
      <c r="J9" s="25">
        <v>2</v>
      </c>
    </row>
    <row r="10" spans="1:15" x14ac:dyDescent="0.25">
      <c r="A10" s="4" t="s">
        <v>23</v>
      </c>
      <c r="C10" s="13">
        <v>28</v>
      </c>
      <c r="D10" s="13">
        <v>0</v>
      </c>
      <c r="E10" s="13">
        <v>0</v>
      </c>
      <c r="F10" s="10"/>
      <c r="G10" s="13">
        <v>26</v>
      </c>
      <c r="H10" s="10"/>
      <c r="I10" s="13">
        <v>25</v>
      </c>
      <c r="J10" s="13">
        <v>26</v>
      </c>
    </row>
    <row r="11" spans="1:15" ht="15.75" thickBot="1" x14ac:dyDescent="0.3">
      <c r="A11" s="9" t="s">
        <v>39</v>
      </c>
      <c r="C11" s="13">
        <v>1</v>
      </c>
      <c r="D11" s="13">
        <v>0</v>
      </c>
      <c r="E11" s="13">
        <v>0</v>
      </c>
      <c r="F11" s="10"/>
      <c r="G11" s="13">
        <v>2</v>
      </c>
      <c r="H11" s="10"/>
      <c r="I11" s="13">
        <v>2</v>
      </c>
      <c r="J11" s="13">
        <v>2</v>
      </c>
    </row>
    <row r="12" spans="1:15" ht="15.75" thickBot="1" x14ac:dyDescent="0.3">
      <c r="A12" s="7" t="s">
        <v>24</v>
      </c>
      <c r="C12" s="14">
        <f>+SUM(C8:C11)</f>
        <v>147</v>
      </c>
      <c r="D12" s="14">
        <f>+SUM(D8:D11)</f>
        <v>0</v>
      </c>
      <c r="E12" s="14">
        <f>+SUM(E8:E11)</f>
        <v>0</v>
      </c>
      <c r="G12" s="14">
        <f>+SUM(G8:G11)</f>
        <v>143</v>
      </c>
      <c r="I12" s="14">
        <f>+SUM(I8:I11)</f>
        <v>135</v>
      </c>
      <c r="J12" s="14">
        <f>+SUM(J8:J11)</f>
        <v>132</v>
      </c>
    </row>
  </sheetData>
  <mergeCells count="7">
    <mergeCell ref="C2:E3"/>
    <mergeCell ref="I2:J3"/>
    <mergeCell ref="L2:O3"/>
    <mergeCell ref="L4:L5"/>
    <mergeCell ref="M4:M5"/>
    <mergeCell ref="N4:N5"/>
    <mergeCell ref="O4:O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0.7109375" style="10" customWidth="1"/>
    <col min="10" max="10" width="10.7109375" customWidth="1"/>
    <col min="11" max="11" width="1.7109375" customWidth="1"/>
    <col min="12" max="14" width="9.7109375" customWidth="1"/>
    <col min="15" max="15" width="10.7109375" customWidth="1"/>
  </cols>
  <sheetData>
    <row r="2" spans="1:15" x14ac:dyDescent="0.25">
      <c r="C2" s="89" t="s">
        <v>32</v>
      </c>
      <c r="D2" s="90"/>
      <c r="E2" s="91"/>
      <c r="F2" s="12"/>
      <c r="G2" s="15" t="s">
        <v>36</v>
      </c>
      <c r="I2" s="89" t="s">
        <v>33</v>
      </c>
      <c r="J2" s="91"/>
      <c r="L2" s="89" t="s">
        <v>38</v>
      </c>
      <c r="M2" s="90"/>
      <c r="N2" s="90"/>
      <c r="O2" s="91"/>
    </row>
    <row r="3" spans="1:15" ht="15.75" thickBot="1" x14ac:dyDescent="0.3">
      <c r="C3" s="92"/>
      <c r="D3" s="93"/>
      <c r="E3" s="94"/>
      <c r="F3" s="12"/>
      <c r="G3" s="16" t="s">
        <v>37</v>
      </c>
      <c r="I3" s="92"/>
      <c r="J3" s="94"/>
      <c r="L3" s="92"/>
      <c r="M3" s="93"/>
      <c r="N3" s="93"/>
      <c r="O3" s="94"/>
    </row>
    <row r="4" spans="1:15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17" t="s">
        <v>309</v>
      </c>
      <c r="J4" s="19" t="s">
        <v>310</v>
      </c>
      <c r="L4" s="95" t="s">
        <v>40</v>
      </c>
      <c r="M4" s="97" t="s">
        <v>31</v>
      </c>
      <c r="N4" s="97" t="s">
        <v>23</v>
      </c>
      <c r="O4" s="99" t="s">
        <v>39</v>
      </c>
    </row>
    <row r="5" spans="1:15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0" t="s">
        <v>311</v>
      </c>
      <c r="J5" s="22" t="s">
        <v>312</v>
      </c>
      <c r="L5" s="96"/>
      <c r="M5" s="98"/>
      <c r="N5" s="98"/>
      <c r="O5" s="100"/>
    </row>
    <row r="6" spans="1:15" x14ac:dyDescent="0.25">
      <c r="A6" t="s">
        <v>10</v>
      </c>
      <c r="C6" s="25">
        <v>92</v>
      </c>
      <c r="D6" s="25">
        <v>9</v>
      </c>
      <c r="E6" s="25">
        <v>2</v>
      </c>
      <c r="F6" s="10"/>
      <c r="G6" s="25">
        <v>99</v>
      </c>
      <c r="H6" s="10"/>
      <c r="I6" s="25">
        <v>89</v>
      </c>
      <c r="J6" s="25">
        <v>88</v>
      </c>
      <c r="L6" s="25">
        <v>108</v>
      </c>
      <c r="M6" s="25">
        <v>1</v>
      </c>
      <c r="N6" s="25">
        <v>24</v>
      </c>
      <c r="O6" s="25">
        <v>4</v>
      </c>
    </row>
    <row r="7" spans="1:15" ht="5.0999999999999996" customHeight="1" thickBot="1" x14ac:dyDescent="0.3">
      <c r="I7"/>
    </row>
    <row r="8" spans="1:15" ht="15.75" thickBot="1" x14ac:dyDescent="0.3">
      <c r="A8" s="6" t="s">
        <v>22</v>
      </c>
      <c r="C8" s="14">
        <f>+SUM(C6:C6)</f>
        <v>92</v>
      </c>
      <c r="D8" s="14">
        <f>+SUM(D6:D6)</f>
        <v>9</v>
      </c>
      <c r="E8" s="14">
        <f>+SUM(E6:E6)</f>
        <v>2</v>
      </c>
      <c r="G8" s="14">
        <f>+SUM(G6:G6)</f>
        <v>99</v>
      </c>
      <c r="I8" s="14">
        <f>+SUM(I6:I6)</f>
        <v>89</v>
      </c>
      <c r="J8" s="14">
        <f>+SUM(J6:J6)</f>
        <v>88</v>
      </c>
      <c r="L8" s="14">
        <f>+SUM(L6:L6)</f>
        <v>108</v>
      </c>
      <c r="M8" s="14">
        <f>+SUM(M6:M6)</f>
        <v>1</v>
      </c>
      <c r="N8" s="14">
        <f>+SUM(N6:N6)</f>
        <v>24</v>
      </c>
      <c r="O8" s="14">
        <f>+SUM(O6:O6)</f>
        <v>4</v>
      </c>
    </row>
    <row r="9" spans="1:15" x14ac:dyDescent="0.25">
      <c r="A9" s="4" t="s">
        <v>31</v>
      </c>
      <c r="C9" s="25">
        <v>1</v>
      </c>
      <c r="D9" s="25">
        <v>0</v>
      </c>
      <c r="E9" s="25">
        <v>0</v>
      </c>
      <c r="F9" s="10"/>
      <c r="G9" s="25">
        <v>1</v>
      </c>
      <c r="H9" s="10"/>
      <c r="I9" s="25">
        <v>1</v>
      </c>
      <c r="J9" s="25">
        <v>1</v>
      </c>
    </row>
    <row r="10" spans="1:15" x14ac:dyDescent="0.25">
      <c r="A10" s="4" t="s">
        <v>23</v>
      </c>
      <c r="C10" s="13">
        <v>21</v>
      </c>
      <c r="D10" s="13">
        <v>1</v>
      </c>
      <c r="E10" s="13">
        <v>1</v>
      </c>
      <c r="F10" s="10"/>
      <c r="G10" s="13">
        <v>21</v>
      </c>
      <c r="H10" s="10"/>
      <c r="I10" s="13">
        <v>20</v>
      </c>
      <c r="J10" s="13">
        <v>20</v>
      </c>
    </row>
    <row r="11" spans="1:15" ht="15.75" thickBot="1" x14ac:dyDescent="0.3">
      <c r="A11" s="9" t="s">
        <v>39</v>
      </c>
      <c r="C11" s="13">
        <v>4</v>
      </c>
      <c r="D11" s="13">
        <v>0</v>
      </c>
      <c r="E11" s="13">
        <v>0</v>
      </c>
      <c r="F11" s="10"/>
      <c r="G11" s="13">
        <v>4</v>
      </c>
      <c r="H11" s="10"/>
      <c r="I11" s="13">
        <v>4</v>
      </c>
      <c r="J11" s="13">
        <v>4</v>
      </c>
    </row>
    <row r="12" spans="1:15" ht="15.75" thickBot="1" x14ac:dyDescent="0.3">
      <c r="A12" s="7" t="s">
        <v>24</v>
      </c>
      <c r="C12" s="14">
        <f>+SUM(C8:C11)</f>
        <v>118</v>
      </c>
      <c r="D12" s="14">
        <f>+SUM(D8:D11)</f>
        <v>10</v>
      </c>
      <c r="E12" s="14">
        <f>+SUM(E8:E11)</f>
        <v>3</v>
      </c>
      <c r="G12" s="14">
        <f>+SUM(G8:G11)</f>
        <v>125</v>
      </c>
      <c r="I12" s="14">
        <f>+SUM(I8:I11)</f>
        <v>114</v>
      </c>
      <c r="J12" s="14">
        <f>+SUM(J8:J11)</f>
        <v>113</v>
      </c>
    </row>
  </sheetData>
  <mergeCells count="7">
    <mergeCell ref="C2:E3"/>
    <mergeCell ref="I2:J3"/>
    <mergeCell ref="L2:O3"/>
    <mergeCell ref="L4:L5"/>
    <mergeCell ref="M4:M5"/>
    <mergeCell ref="N4:N5"/>
    <mergeCell ref="O4:O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zoomScale="75" zoomScaleNormal="75" workbookViewId="0">
      <selection activeCell="G14" sqref="G14"/>
    </sheetView>
  </sheetViews>
  <sheetFormatPr defaultRowHeight="15" x14ac:dyDescent="0.25"/>
  <cols>
    <col min="1" max="1" width="25.85546875" bestFit="1" customWidth="1"/>
    <col min="2" max="2" width="1.7109375" customWidth="1"/>
    <col min="3" max="5" width="11.85546875" style="27" customWidth="1"/>
    <col min="6" max="6" width="1.7109375" style="27" customWidth="1"/>
    <col min="7" max="7" width="13.85546875" style="27" bestFit="1" customWidth="1"/>
    <col min="8" max="8" width="1.7109375" style="27" customWidth="1"/>
    <col min="9" max="9" width="13.85546875" style="27" customWidth="1"/>
    <col min="10" max="10" width="1.7109375" customWidth="1"/>
    <col min="11" max="11" width="9.7109375" style="27" customWidth="1"/>
    <col min="12" max="13" width="9.7109375" customWidth="1"/>
    <col min="14" max="14" width="10.7109375" customWidth="1"/>
  </cols>
  <sheetData>
    <row r="2" spans="1:14" x14ac:dyDescent="0.25">
      <c r="C2" s="63" t="s">
        <v>32</v>
      </c>
      <c r="D2" s="64"/>
      <c r="E2" s="65"/>
      <c r="F2" s="33"/>
      <c r="G2" s="34" t="s">
        <v>36</v>
      </c>
      <c r="I2" s="34" t="s">
        <v>36</v>
      </c>
      <c r="K2" s="89" t="s">
        <v>38</v>
      </c>
      <c r="L2" s="90"/>
      <c r="M2" s="90"/>
      <c r="N2" s="91"/>
    </row>
    <row r="3" spans="1:14" ht="15.75" thickBot="1" x14ac:dyDescent="0.3">
      <c r="C3" s="66"/>
      <c r="D3" s="67"/>
      <c r="E3" s="68"/>
      <c r="F3" s="33"/>
      <c r="G3" s="35" t="s">
        <v>37</v>
      </c>
      <c r="I3" s="35" t="s">
        <v>42</v>
      </c>
      <c r="K3" s="92"/>
      <c r="L3" s="93"/>
      <c r="M3" s="93"/>
      <c r="N3" s="94"/>
    </row>
    <row r="4" spans="1:14" x14ac:dyDescent="0.25">
      <c r="C4" s="36" t="str">
        <f>+'Leed Sheet (R)'!B4</f>
        <v xml:space="preserve">Jeff </v>
      </c>
      <c r="D4" s="59" t="str">
        <f>+'Leed Sheet (R)'!C4</f>
        <v>Sean</v>
      </c>
      <c r="E4" s="37" t="str">
        <f>+'Leed Sheet (R)'!D4</f>
        <v>John</v>
      </c>
      <c r="F4" s="32"/>
      <c r="G4" s="38" t="str">
        <f>+'Leed Sheet (R)'!F4</f>
        <v>Amy</v>
      </c>
      <c r="I4" s="38" t="str">
        <f>+'Leed Sheet (R)'!J4</f>
        <v>Richard R.</v>
      </c>
      <c r="K4" s="84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39" t="str">
        <f>+'Leed Sheet (R)'!B5</f>
        <v>VAN DREW</v>
      </c>
      <c r="D5" s="60" t="str">
        <f>+'Leed Sheet (R)'!C5</f>
        <v>PIGNATELLI</v>
      </c>
      <c r="E5" s="40" t="str">
        <f>+'Leed Sheet (R)'!D5</f>
        <v>BARKER</v>
      </c>
      <c r="F5" s="32"/>
      <c r="G5" s="41" t="str">
        <f>+'Leed Sheet (R)'!F5</f>
        <v>GATTO</v>
      </c>
      <c r="I5" s="41" t="str">
        <f>+'Leed Sheet (R)'!J5</f>
        <v>DASE</v>
      </c>
      <c r="K5" s="85"/>
      <c r="L5" s="98"/>
      <c r="M5" s="98"/>
      <c r="N5" s="100"/>
    </row>
    <row r="6" spans="1:14" x14ac:dyDescent="0.25">
      <c r="A6" t="s">
        <v>110</v>
      </c>
      <c r="C6" s="31">
        <v>102</v>
      </c>
      <c r="D6" s="31">
        <v>4</v>
      </c>
      <c r="E6" s="31">
        <v>4</v>
      </c>
      <c r="F6" s="32"/>
      <c r="G6" s="31">
        <v>99</v>
      </c>
      <c r="H6" s="32"/>
      <c r="I6" s="31">
        <v>98</v>
      </c>
      <c r="J6" s="10"/>
      <c r="K6" s="31">
        <v>114</v>
      </c>
      <c r="L6" s="86">
        <v>94</v>
      </c>
      <c r="M6" s="86">
        <v>294</v>
      </c>
      <c r="N6" s="86">
        <v>18</v>
      </c>
    </row>
    <row r="7" spans="1:14" x14ac:dyDescent="0.25">
      <c r="A7" t="s">
        <v>111</v>
      </c>
      <c r="C7" s="31">
        <v>122</v>
      </c>
      <c r="D7" s="31">
        <v>5</v>
      </c>
      <c r="E7" s="31">
        <v>6</v>
      </c>
      <c r="F7" s="32"/>
      <c r="G7" s="31">
        <v>118</v>
      </c>
      <c r="H7" s="32"/>
      <c r="I7" s="31">
        <v>115</v>
      </c>
      <c r="J7" s="10"/>
      <c r="K7" s="31">
        <v>135</v>
      </c>
      <c r="L7" s="87"/>
      <c r="M7" s="87"/>
      <c r="N7" s="87"/>
    </row>
    <row r="8" spans="1:14" x14ac:dyDescent="0.25">
      <c r="A8" t="s">
        <v>112</v>
      </c>
      <c r="C8" s="31">
        <v>99</v>
      </c>
      <c r="D8" s="31">
        <v>1</v>
      </c>
      <c r="E8" s="31">
        <v>5</v>
      </c>
      <c r="F8" s="32"/>
      <c r="G8" s="31">
        <v>88</v>
      </c>
      <c r="H8" s="32"/>
      <c r="I8" s="31">
        <v>88</v>
      </c>
      <c r="J8" s="10"/>
      <c r="K8" s="31">
        <v>107</v>
      </c>
      <c r="L8" s="87"/>
      <c r="M8" s="87"/>
      <c r="N8" s="87"/>
    </row>
    <row r="9" spans="1:14" x14ac:dyDescent="0.25">
      <c r="A9" t="s">
        <v>113</v>
      </c>
      <c r="C9" s="31">
        <v>65</v>
      </c>
      <c r="D9" s="31">
        <v>1</v>
      </c>
      <c r="E9" s="31">
        <v>5</v>
      </c>
      <c r="F9" s="32"/>
      <c r="G9" s="31">
        <v>62</v>
      </c>
      <c r="H9" s="32"/>
      <c r="I9" s="31">
        <v>62</v>
      </c>
      <c r="J9" s="10"/>
      <c r="K9" s="31">
        <v>76</v>
      </c>
      <c r="L9" s="87"/>
      <c r="M9" s="87"/>
      <c r="N9" s="87"/>
    </row>
    <row r="10" spans="1:14" x14ac:dyDescent="0.25">
      <c r="A10" t="s">
        <v>114</v>
      </c>
      <c r="C10" s="31">
        <v>43</v>
      </c>
      <c r="D10" s="31">
        <v>2</v>
      </c>
      <c r="E10" s="31">
        <v>0</v>
      </c>
      <c r="F10" s="32"/>
      <c r="G10" s="31">
        <v>37</v>
      </c>
      <c r="H10" s="32"/>
      <c r="I10" s="31">
        <v>37</v>
      </c>
      <c r="J10" s="10"/>
      <c r="K10" s="31">
        <v>46</v>
      </c>
      <c r="L10" s="87"/>
      <c r="M10" s="87"/>
      <c r="N10" s="87"/>
    </row>
    <row r="11" spans="1:14" x14ac:dyDescent="0.25">
      <c r="A11" t="s">
        <v>115</v>
      </c>
      <c r="C11" s="31">
        <v>62</v>
      </c>
      <c r="D11" s="31">
        <v>1</v>
      </c>
      <c r="E11" s="31">
        <v>2</v>
      </c>
      <c r="F11" s="32"/>
      <c r="G11" s="31">
        <v>55</v>
      </c>
      <c r="H11" s="32"/>
      <c r="I11" s="31">
        <v>54</v>
      </c>
      <c r="J11" s="10"/>
      <c r="K11" s="31">
        <v>68</v>
      </c>
      <c r="L11" s="87"/>
      <c r="M11" s="87"/>
      <c r="N11" s="87"/>
    </row>
    <row r="12" spans="1:14" x14ac:dyDescent="0.25">
      <c r="A12" t="s">
        <v>116</v>
      </c>
      <c r="C12" s="31">
        <v>54</v>
      </c>
      <c r="D12" s="31">
        <v>0</v>
      </c>
      <c r="E12" s="31">
        <v>0</v>
      </c>
      <c r="F12" s="32"/>
      <c r="G12" s="31">
        <v>46</v>
      </c>
      <c r="H12" s="32"/>
      <c r="I12" s="31">
        <v>46</v>
      </c>
      <c r="J12" s="10"/>
      <c r="K12" s="31">
        <v>55</v>
      </c>
      <c r="L12" s="87"/>
      <c r="M12" s="87"/>
      <c r="N12" s="87"/>
    </row>
    <row r="13" spans="1:14" x14ac:dyDescent="0.25">
      <c r="A13" t="s">
        <v>117</v>
      </c>
      <c r="C13" s="31">
        <v>90</v>
      </c>
      <c r="D13" s="31">
        <v>3</v>
      </c>
      <c r="E13" s="31">
        <v>4</v>
      </c>
      <c r="F13" s="32"/>
      <c r="G13" s="31">
        <v>88</v>
      </c>
      <c r="H13" s="32"/>
      <c r="I13" s="31">
        <v>88</v>
      </c>
      <c r="J13" s="10"/>
      <c r="K13" s="31">
        <v>104</v>
      </c>
      <c r="L13" s="87"/>
      <c r="M13" s="87"/>
      <c r="N13" s="87"/>
    </row>
    <row r="14" spans="1:14" x14ac:dyDescent="0.25">
      <c r="A14" t="s">
        <v>118</v>
      </c>
      <c r="C14" s="31">
        <v>91</v>
      </c>
      <c r="D14" s="31">
        <v>3</v>
      </c>
      <c r="E14" s="31">
        <v>3</v>
      </c>
      <c r="F14" s="32"/>
      <c r="G14" s="31">
        <v>78</v>
      </c>
      <c r="H14" s="32"/>
      <c r="I14" s="31">
        <v>77</v>
      </c>
      <c r="J14" s="10"/>
      <c r="K14" s="31">
        <v>104</v>
      </c>
      <c r="L14" s="87"/>
      <c r="M14" s="87"/>
      <c r="N14" s="87"/>
    </row>
    <row r="15" spans="1:14" x14ac:dyDescent="0.25">
      <c r="A15" t="s">
        <v>119</v>
      </c>
      <c r="C15" s="31">
        <v>20</v>
      </c>
      <c r="D15" s="31">
        <v>2</v>
      </c>
      <c r="E15" s="31">
        <v>0</v>
      </c>
      <c r="F15" s="32"/>
      <c r="G15" s="31">
        <v>20</v>
      </c>
      <c r="H15" s="32"/>
      <c r="I15" s="31">
        <v>20</v>
      </c>
      <c r="J15" s="10"/>
      <c r="K15" s="31">
        <v>22</v>
      </c>
      <c r="L15" s="87"/>
      <c r="M15" s="87"/>
      <c r="N15" s="87"/>
    </row>
    <row r="16" spans="1:14" x14ac:dyDescent="0.25">
      <c r="A16" t="s">
        <v>120</v>
      </c>
      <c r="C16" s="31">
        <v>29</v>
      </c>
      <c r="D16" s="31">
        <v>2</v>
      </c>
      <c r="E16" s="31">
        <v>0</v>
      </c>
      <c r="F16" s="32"/>
      <c r="G16" s="31">
        <v>25</v>
      </c>
      <c r="H16" s="32"/>
      <c r="I16" s="31">
        <v>25</v>
      </c>
      <c r="J16" s="10"/>
      <c r="K16" s="31">
        <v>32</v>
      </c>
      <c r="L16" s="87"/>
      <c r="M16" s="87"/>
      <c r="N16" s="87"/>
    </row>
    <row r="17" spans="1:14" x14ac:dyDescent="0.25">
      <c r="A17" t="s">
        <v>121</v>
      </c>
      <c r="C17" s="31">
        <v>41</v>
      </c>
      <c r="D17" s="31">
        <v>3</v>
      </c>
      <c r="E17" s="31">
        <v>3</v>
      </c>
      <c r="F17" s="32"/>
      <c r="G17" s="31">
        <v>40</v>
      </c>
      <c r="H17" s="32"/>
      <c r="I17" s="31">
        <v>37</v>
      </c>
      <c r="J17" s="10"/>
      <c r="K17" s="31">
        <v>51</v>
      </c>
      <c r="L17" s="87"/>
      <c r="M17" s="87"/>
      <c r="N17" s="87"/>
    </row>
    <row r="18" spans="1:14" x14ac:dyDescent="0.25">
      <c r="A18" t="s">
        <v>122</v>
      </c>
      <c r="C18" s="31">
        <v>78</v>
      </c>
      <c r="D18" s="31">
        <v>3</v>
      </c>
      <c r="E18" s="31">
        <v>5</v>
      </c>
      <c r="F18" s="32"/>
      <c r="G18" s="31">
        <v>70</v>
      </c>
      <c r="H18" s="32"/>
      <c r="I18" s="31">
        <v>70</v>
      </c>
      <c r="J18" s="10"/>
      <c r="K18" s="31">
        <v>91</v>
      </c>
      <c r="L18" s="87"/>
      <c r="M18" s="87"/>
      <c r="N18" s="87"/>
    </row>
    <row r="19" spans="1:14" x14ac:dyDescent="0.25">
      <c r="A19" t="s">
        <v>123</v>
      </c>
      <c r="C19" s="31">
        <v>115</v>
      </c>
      <c r="D19" s="31">
        <v>6</v>
      </c>
      <c r="E19" s="31">
        <v>2</v>
      </c>
      <c r="F19" s="32"/>
      <c r="G19" s="31">
        <v>111</v>
      </c>
      <c r="H19" s="32"/>
      <c r="I19" s="31">
        <v>110</v>
      </c>
      <c r="J19" s="10"/>
      <c r="K19" s="31">
        <v>128</v>
      </c>
      <c r="L19" s="87"/>
      <c r="M19" s="87"/>
      <c r="N19" s="87"/>
    </row>
    <row r="20" spans="1:14" x14ac:dyDescent="0.25">
      <c r="A20" t="s">
        <v>124</v>
      </c>
      <c r="C20" s="31">
        <v>82</v>
      </c>
      <c r="D20" s="31">
        <v>3</v>
      </c>
      <c r="E20" s="31">
        <v>0</v>
      </c>
      <c r="F20" s="32"/>
      <c r="G20" s="31">
        <v>76</v>
      </c>
      <c r="H20" s="32"/>
      <c r="I20" s="31">
        <v>77</v>
      </c>
      <c r="J20" s="10"/>
      <c r="K20" s="31">
        <v>89</v>
      </c>
      <c r="L20" s="87"/>
      <c r="M20" s="87"/>
      <c r="N20" s="87"/>
    </row>
    <row r="21" spans="1:14" x14ac:dyDescent="0.25">
      <c r="A21" t="s">
        <v>125</v>
      </c>
      <c r="C21" s="31">
        <v>38</v>
      </c>
      <c r="D21" s="31">
        <v>0</v>
      </c>
      <c r="E21" s="31">
        <v>2</v>
      </c>
      <c r="F21" s="32"/>
      <c r="G21" s="31">
        <v>36</v>
      </c>
      <c r="H21" s="32"/>
      <c r="I21" s="31">
        <v>37</v>
      </c>
      <c r="J21" s="10"/>
      <c r="K21" s="31">
        <v>42</v>
      </c>
      <c r="L21" s="87"/>
      <c r="M21" s="87"/>
      <c r="N21" s="87"/>
    </row>
    <row r="22" spans="1:14" x14ac:dyDescent="0.25">
      <c r="A22" t="s">
        <v>126</v>
      </c>
      <c r="C22" s="31">
        <v>113</v>
      </c>
      <c r="D22" s="31">
        <v>3</v>
      </c>
      <c r="E22" s="31">
        <v>0</v>
      </c>
      <c r="F22" s="32"/>
      <c r="G22" s="31">
        <v>102</v>
      </c>
      <c r="H22" s="32"/>
      <c r="I22" s="31">
        <v>102</v>
      </c>
      <c r="J22" s="10"/>
      <c r="K22" s="31">
        <v>120</v>
      </c>
      <c r="L22" s="88"/>
      <c r="M22" s="88"/>
      <c r="N22" s="88"/>
    </row>
    <row r="23" spans="1:14" ht="5.0999999999999996" customHeight="1" thickBot="1" x14ac:dyDescent="0.3"/>
    <row r="24" spans="1:14" ht="15.75" thickBot="1" x14ac:dyDescent="0.3">
      <c r="A24" s="6" t="s">
        <v>22</v>
      </c>
      <c r="C24" s="29">
        <f>+SUM(C6:C22)</f>
        <v>1244</v>
      </c>
      <c r="D24" s="29">
        <f>+SUM(D6:D22)</f>
        <v>42</v>
      </c>
      <c r="E24" s="29">
        <f>+SUM(E6:E22)</f>
        <v>41</v>
      </c>
      <c r="G24" s="29">
        <f>+SUM(G6:G22)</f>
        <v>1151</v>
      </c>
      <c r="I24" s="29">
        <f>+SUM(I6:I22)</f>
        <v>1143</v>
      </c>
      <c r="K24" s="29">
        <f>+SUM(K6:K22)</f>
        <v>1384</v>
      </c>
      <c r="L24" s="29">
        <f>+SUM(L6:L22)</f>
        <v>94</v>
      </c>
      <c r="M24" s="14">
        <f>+SUM(M6:M22)</f>
        <v>294</v>
      </c>
      <c r="N24" s="14">
        <f>+SUM(N6:N22)</f>
        <v>18</v>
      </c>
    </row>
    <row r="25" spans="1:14" x14ac:dyDescent="0.25">
      <c r="A25" s="4" t="s">
        <v>31</v>
      </c>
      <c r="C25" s="31">
        <v>84</v>
      </c>
      <c r="D25" s="31">
        <v>3</v>
      </c>
      <c r="E25" s="31">
        <v>6</v>
      </c>
      <c r="F25" s="32"/>
      <c r="G25" s="31">
        <v>81</v>
      </c>
      <c r="H25" s="32"/>
      <c r="I25" s="31">
        <v>79</v>
      </c>
      <c r="J25" s="10"/>
    </row>
    <row r="26" spans="1:14" x14ac:dyDescent="0.25">
      <c r="A26" s="4" t="s">
        <v>23</v>
      </c>
      <c r="C26" s="28">
        <v>251</v>
      </c>
      <c r="D26" s="28">
        <v>12</v>
      </c>
      <c r="E26" s="28">
        <v>11</v>
      </c>
      <c r="F26" s="32"/>
      <c r="G26" s="28">
        <v>253</v>
      </c>
      <c r="H26" s="32"/>
      <c r="I26" s="28">
        <v>252</v>
      </c>
      <c r="J26" s="10"/>
    </row>
    <row r="27" spans="1:14" ht="15.75" thickBot="1" x14ac:dyDescent="0.3">
      <c r="A27" s="9" t="s">
        <v>39</v>
      </c>
      <c r="C27" s="28">
        <v>13</v>
      </c>
      <c r="D27" s="28">
        <v>0</v>
      </c>
      <c r="E27" s="28">
        <v>1</v>
      </c>
      <c r="F27" s="32"/>
      <c r="G27" s="28">
        <v>15</v>
      </c>
      <c r="H27" s="32"/>
      <c r="I27" s="28">
        <v>15</v>
      </c>
      <c r="J27" s="10"/>
    </row>
    <row r="28" spans="1:14" ht="15.75" thickBot="1" x14ac:dyDescent="0.3">
      <c r="A28" s="7" t="s">
        <v>24</v>
      </c>
      <c r="C28" s="29">
        <f>+SUM(C24:C27)</f>
        <v>1592</v>
      </c>
      <c r="D28" s="29">
        <f>+SUM(D24:D27)</f>
        <v>57</v>
      </c>
      <c r="E28" s="29">
        <f>+SUM(E24:E27)</f>
        <v>59</v>
      </c>
      <c r="G28" s="29">
        <f>+SUM(G24:G27)</f>
        <v>1500</v>
      </c>
      <c r="I28" s="29">
        <f>+SUM(I24:I27)</f>
        <v>1489</v>
      </c>
    </row>
  </sheetData>
  <mergeCells count="9">
    <mergeCell ref="L6:L22"/>
    <mergeCell ref="M6:M22"/>
    <mergeCell ref="N6:N22"/>
    <mergeCell ref="C2:E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4"/>
  <sheetViews>
    <sheetView zoomScale="75" zoomScaleNormal="75" workbookViewId="0">
      <selection activeCell="G14" sqref="G14"/>
    </sheetView>
  </sheetViews>
  <sheetFormatPr defaultRowHeight="15" x14ac:dyDescent="0.25"/>
  <cols>
    <col min="1" max="1" width="25.85546875" bestFit="1" customWidth="1"/>
    <col min="2" max="2" width="1.7109375" customWidth="1"/>
    <col min="3" max="5" width="11.85546875" style="27" customWidth="1"/>
    <col min="6" max="6" width="1.7109375" style="27" customWidth="1"/>
    <col min="7" max="7" width="13.85546875" style="27" bestFit="1" customWidth="1"/>
    <col min="8" max="8" width="1.7109375" style="27" customWidth="1"/>
    <col min="9" max="9" width="10.7109375" style="32" customWidth="1"/>
    <col min="10" max="10" width="10.7109375" style="27" customWidth="1"/>
    <col min="11" max="11" width="1.7109375" style="27" customWidth="1"/>
    <col min="12" max="14" width="9.7109375" style="27" customWidth="1"/>
    <col min="15" max="15" width="10.7109375" style="27" customWidth="1"/>
  </cols>
  <sheetData>
    <row r="2" spans="1:15" x14ac:dyDescent="0.25">
      <c r="C2" s="63" t="s">
        <v>32</v>
      </c>
      <c r="D2" s="64"/>
      <c r="E2" s="65"/>
      <c r="F2" s="33"/>
      <c r="G2" s="34" t="s">
        <v>36</v>
      </c>
      <c r="I2" s="63" t="s">
        <v>109</v>
      </c>
      <c r="J2" s="65"/>
      <c r="L2" s="63" t="s">
        <v>38</v>
      </c>
      <c r="M2" s="64"/>
      <c r="N2" s="64"/>
      <c r="O2" s="65"/>
    </row>
    <row r="3" spans="1:15" ht="15.75" thickBot="1" x14ac:dyDescent="0.3">
      <c r="C3" s="66"/>
      <c r="D3" s="67"/>
      <c r="E3" s="68"/>
      <c r="F3" s="33"/>
      <c r="G3" s="35" t="s">
        <v>37</v>
      </c>
      <c r="I3" s="66"/>
      <c r="J3" s="68"/>
      <c r="L3" s="66"/>
      <c r="M3" s="67"/>
      <c r="N3" s="67"/>
      <c r="O3" s="68"/>
    </row>
    <row r="4" spans="1:15" x14ac:dyDescent="0.25">
      <c r="C4" s="36" t="str">
        <f>+'Leed Sheet (R)'!B4</f>
        <v xml:space="preserve">Jeff </v>
      </c>
      <c r="D4" s="59" t="str">
        <f>+'Leed Sheet (R)'!C4</f>
        <v>Sean</v>
      </c>
      <c r="E4" s="37" t="str">
        <f>+'Leed Sheet (R)'!D4</f>
        <v>John</v>
      </c>
      <c r="F4" s="32"/>
      <c r="G4" s="38" t="str">
        <f>+'Leed Sheet (R)'!F4</f>
        <v>Amy</v>
      </c>
      <c r="I4" s="36" t="s">
        <v>256</v>
      </c>
      <c r="J4" s="37" t="s">
        <v>313</v>
      </c>
      <c r="L4" s="84" t="s">
        <v>40</v>
      </c>
      <c r="M4" s="72" t="s">
        <v>31</v>
      </c>
      <c r="N4" s="72" t="s">
        <v>23</v>
      </c>
      <c r="O4" s="76" t="s">
        <v>39</v>
      </c>
    </row>
    <row r="5" spans="1:15" ht="15.75" thickBot="1" x14ac:dyDescent="0.3">
      <c r="C5" s="39" t="str">
        <f>+'Leed Sheet (R)'!B5</f>
        <v>VAN DREW</v>
      </c>
      <c r="D5" s="60" t="str">
        <f>+'Leed Sheet (R)'!C5</f>
        <v>PIGNATELLI</v>
      </c>
      <c r="E5" s="40" t="str">
        <f>+'Leed Sheet (R)'!D5</f>
        <v>BARKER</v>
      </c>
      <c r="F5" s="32"/>
      <c r="G5" s="41" t="str">
        <f>+'Leed Sheet (R)'!F5</f>
        <v>GATTO</v>
      </c>
      <c r="I5" s="39" t="s">
        <v>314</v>
      </c>
      <c r="J5" s="40" t="s">
        <v>315</v>
      </c>
      <c r="L5" s="85"/>
      <c r="M5" s="73"/>
      <c r="N5" s="73"/>
      <c r="O5" s="77"/>
    </row>
    <row r="6" spans="1:15" x14ac:dyDescent="0.25">
      <c r="A6" t="s">
        <v>127</v>
      </c>
      <c r="C6" s="31">
        <v>58</v>
      </c>
      <c r="D6" s="31">
        <v>3</v>
      </c>
      <c r="E6" s="31">
        <v>1</v>
      </c>
      <c r="F6" s="32"/>
      <c r="G6" s="31">
        <v>50</v>
      </c>
      <c r="H6" s="32"/>
      <c r="I6" s="31">
        <v>58</v>
      </c>
      <c r="J6" s="31">
        <v>38</v>
      </c>
      <c r="L6" s="31">
        <v>66</v>
      </c>
      <c r="M6" s="114">
        <v>44</v>
      </c>
      <c r="N6" s="114">
        <v>192</v>
      </c>
      <c r="O6" s="114">
        <v>18</v>
      </c>
    </row>
    <row r="7" spans="1:15" x14ac:dyDescent="0.25">
      <c r="A7" t="s">
        <v>128</v>
      </c>
      <c r="C7" s="31">
        <v>108</v>
      </c>
      <c r="D7" s="31">
        <v>7</v>
      </c>
      <c r="E7" s="31">
        <v>2</v>
      </c>
      <c r="F7" s="32"/>
      <c r="G7" s="31">
        <v>113</v>
      </c>
      <c r="H7" s="32"/>
      <c r="I7" s="31">
        <v>106</v>
      </c>
      <c r="J7" s="31">
        <v>99</v>
      </c>
      <c r="L7" s="31">
        <v>125</v>
      </c>
      <c r="M7" s="79"/>
      <c r="N7" s="79"/>
      <c r="O7" s="79"/>
    </row>
    <row r="8" spans="1:15" x14ac:dyDescent="0.25">
      <c r="A8" t="s">
        <v>129</v>
      </c>
      <c r="C8" s="31">
        <v>56</v>
      </c>
      <c r="D8" s="31">
        <v>2</v>
      </c>
      <c r="E8" s="31">
        <v>3</v>
      </c>
      <c r="F8" s="32"/>
      <c r="G8" s="31">
        <v>54</v>
      </c>
      <c r="H8" s="32"/>
      <c r="I8" s="31">
        <v>54</v>
      </c>
      <c r="J8" s="31">
        <v>52</v>
      </c>
      <c r="L8" s="31">
        <v>64</v>
      </c>
      <c r="M8" s="79"/>
      <c r="N8" s="79"/>
      <c r="O8" s="79"/>
    </row>
    <row r="9" spans="1:15" x14ac:dyDescent="0.25">
      <c r="A9" t="s">
        <v>130</v>
      </c>
      <c r="C9" s="31">
        <v>10</v>
      </c>
      <c r="D9" s="31">
        <v>0</v>
      </c>
      <c r="E9" s="31">
        <v>2</v>
      </c>
      <c r="F9" s="32"/>
      <c r="G9" s="31">
        <v>10</v>
      </c>
      <c r="H9" s="32"/>
      <c r="I9" s="31">
        <v>11</v>
      </c>
      <c r="J9" s="31">
        <v>11</v>
      </c>
      <c r="L9" s="31">
        <v>12</v>
      </c>
      <c r="M9" s="79"/>
      <c r="N9" s="79"/>
      <c r="O9" s="79"/>
    </row>
    <row r="10" spans="1:15" x14ac:dyDescent="0.25">
      <c r="A10" t="s">
        <v>131</v>
      </c>
      <c r="C10" s="31">
        <v>58</v>
      </c>
      <c r="D10" s="31">
        <v>0</v>
      </c>
      <c r="E10" s="31">
        <v>6</v>
      </c>
      <c r="F10" s="32"/>
      <c r="G10" s="31">
        <v>57</v>
      </c>
      <c r="H10" s="32"/>
      <c r="I10" s="31">
        <v>56</v>
      </c>
      <c r="J10" s="31">
        <v>50</v>
      </c>
      <c r="L10" s="31">
        <v>67</v>
      </c>
      <c r="M10" s="79"/>
      <c r="N10" s="79"/>
      <c r="O10" s="79"/>
    </row>
    <row r="11" spans="1:15" x14ac:dyDescent="0.25">
      <c r="A11" t="s">
        <v>132</v>
      </c>
      <c r="C11" s="31">
        <v>63</v>
      </c>
      <c r="D11" s="31">
        <v>3</v>
      </c>
      <c r="E11" s="31">
        <v>1</v>
      </c>
      <c r="F11" s="32"/>
      <c r="G11" s="31">
        <v>56</v>
      </c>
      <c r="H11" s="32"/>
      <c r="I11" s="31">
        <v>62</v>
      </c>
      <c r="J11" s="31">
        <v>50</v>
      </c>
      <c r="L11" s="31">
        <v>73</v>
      </c>
      <c r="M11" s="79"/>
      <c r="N11" s="79"/>
      <c r="O11" s="79"/>
    </row>
    <row r="12" spans="1:15" x14ac:dyDescent="0.25">
      <c r="A12" t="s">
        <v>133</v>
      </c>
      <c r="C12" s="31">
        <v>54</v>
      </c>
      <c r="D12" s="31">
        <v>2</v>
      </c>
      <c r="E12" s="31">
        <v>1</v>
      </c>
      <c r="F12" s="32"/>
      <c r="G12" s="31">
        <v>49</v>
      </c>
      <c r="H12" s="32"/>
      <c r="I12" s="31">
        <v>47</v>
      </c>
      <c r="J12" s="31">
        <v>42</v>
      </c>
      <c r="L12" s="31">
        <v>62</v>
      </c>
      <c r="M12" s="79"/>
      <c r="N12" s="79"/>
      <c r="O12" s="79"/>
    </row>
    <row r="13" spans="1:15" x14ac:dyDescent="0.25">
      <c r="A13" t="s">
        <v>134</v>
      </c>
      <c r="C13" s="31">
        <v>97</v>
      </c>
      <c r="D13" s="31">
        <v>4</v>
      </c>
      <c r="E13" s="31">
        <v>4</v>
      </c>
      <c r="F13" s="32"/>
      <c r="G13" s="31">
        <v>93</v>
      </c>
      <c r="H13" s="32"/>
      <c r="I13" s="31">
        <v>94</v>
      </c>
      <c r="J13" s="31">
        <v>75</v>
      </c>
      <c r="L13" s="31">
        <v>109</v>
      </c>
      <c r="M13" s="79"/>
      <c r="N13" s="79"/>
      <c r="O13" s="79"/>
    </row>
    <row r="14" spans="1:15" x14ac:dyDescent="0.25">
      <c r="A14" t="s">
        <v>135</v>
      </c>
      <c r="C14" s="31">
        <v>57</v>
      </c>
      <c r="D14" s="31">
        <v>2</v>
      </c>
      <c r="E14" s="31">
        <v>1</v>
      </c>
      <c r="F14" s="32"/>
      <c r="G14" s="31">
        <v>55</v>
      </c>
      <c r="H14" s="32"/>
      <c r="I14" s="31">
        <v>51</v>
      </c>
      <c r="J14" s="31">
        <v>43</v>
      </c>
      <c r="L14" s="31">
        <v>65</v>
      </c>
      <c r="M14" s="79"/>
      <c r="N14" s="79"/>
      <c r="O14" s="79"/>
    </row>
    <row r="15" spans="1:15" x14ac:dyDescent="0.25">
      <c r="A15" t="s">
        <v>136</v>
      </c>
      <c r="C15" s="31">
        <v>106</v>
      </c>
      <c r="D15" s="31">
        <v>5</v>
      </c>
      <c r="E15" s="31">
        <v>3</v>
      </c>
      <c r="F15" s="32"/>
      <c r="G15" s="31">
        <v>96</v>
      </c>
      <c r="H15" s="32"/>
      <c r="I15" s="31">
        <v>93</v>
      </c>
      <c r="J15" s="31">
        <v>90</v>
      </c>
      <c r="L15" s="31">
        <v>116</v>
      </c>
      <c r="M15" s="79"/>
      <c r="N15" s="79"/>
      <c r="O15" s="79"/>
    </row>
    <row r="16" spans="1:15" x14ac:dyDescent="0.25">
      <c r="A16" t="s">
        <v>137</v>
      </c>
      <c r="C16" s="31">
        <v>31</v>
      </c>
      <c r="D16" s="31">
        <v>2</v>
      </c>
      <c r="E16" s="31">
        <v>0</v>
      </c>
      <c r="F16" s="32"/>
      <c r="G16" s="31">
        <v>29</v>
      </c>
      <c r="H16" s="32"/>
      <c r="I16" s="31">
        <v>27</v>
      </c>
      <c r="J16" s="31">
        <v>27</v>
      </c>
      <c r="L16" s="31">
        <v>36</v>
      </c>
      <c r="M16" s="79"/>
      <c r="N16" s="79"/>
      <c r="O16" s="79"/>
    </row>
    <row r="17" spans="1:15" x14ac:dyDescent="0.25">
      <c r="A17" t="s">
        <v>138</v>
      </c>
      <c r="C17" s="31">
        <v>82</v>
      </c>
      <c r="D17" s="31">
        <v>7</v>
      </c>
      <c r="E17" s="31">
        <v>0</v>
      </c>
      <c r="F17" s="32"/>
      <c r="G17" s="31">
        <v>74</v>
      </c>
      <c r="H17" s="32"/>
      <c r="I17" s="31">
        <v>73</v>
      </c>
      <c r="J17" s="31">
        <v>68</v>
      </c>
      <c r="L17" s="31">
        <v>91</v>
      </c>
      <c r="M17" s="79"/>
      <c r="N17" s="79"/>
      <c r="O17" s="79"/>
    </row>
    <row r="18" spans="1:15" x14ac:dyDescent="0.25">
      <c r="A18" t="s">
        <v>139</v>
      </c>
      <c r="C18" s="31">
        <v>46</v>
      </c>
      <c r="D18" s="31">
        <v>1</v>
      </c>
      <c r="E18" s="31">
        <v>1</v>
      </c>
      <c r="F18" s="32"/>
      <c r="G18" s="31">
        <v>44</v>
      </c>
      <c r="H18" s="32"/>
      <c r="I18" s="31">
        <v>42</v>
      </c>
      <c r="J18" s="31">
        <v>43</v>
      </c>
      <c r="L18" s="31">
        <v>51</v>
      </c>
      <c r="M18" s="80"/>
      <c r="N18" s="80"/>
      <c r="O18" s="80"/>
    </row>
    <row r="19" spans="1:15" ht="5.0999999999999996" customHeight="1" thickBot="1" x14ac:dyDescent="0.3">
      <c r="I19" s="27"/>
    </row>
    <row r="20" spans="1:15" ht="15.75" thickBot="1" x14ac:dyDescent="0.3">
      <c r="A20" s="6" t="s">
        <v>22</v>
      </c>
      <c r="C20" s="29">
        <f>+SUM(C6:C18)</f>
        <v>826</v>
      </c>
      <c r="D20" s="29">
        <f>+SUM(D6:D18)</f>
        <v>38</v>
      </c>
      <c r="E20" s="29">
        <f>+SUM(E6:E18)</f>
        <v>25</v>
      </c>
      <c r="G20" s="29">
        <f>+SUM(G6:G18)</f>
        <v>780</v>
      </c>
      <c r="I20" s="29">
        <f>+SUM(I6:I18)</f>
        <v>774</v>
      </c>
      <c r="J20" s="29">
        <f>+SUM(J6:J18)</f>
        <v>688</v>
      </c>
      <c r="L20" s="29">
        <f>+SUM(L6:L18)</f>
        <v>937</v>
      </c>
      <c r="M20" s="29">
        <f>+SUM(M6:M18)</f>
        <v>44</v>
      </c>
      <c r="N20" s="29">
        <f>+SUM(N6:N18)</f>
        <v>192</v>
      </c>
      <c r="O20" s="29">
        <f>+SUM(O6:O18)</f>
        <v>18</v>
      </c>
    </row>
    <row r="21" spans="1:15" x14ac:dyDescent="0.25">
      <c r="A21" s="4" t="s">
        <v>31</v>
      </c>
      <c r="C21" s="31">
        <v>38</v>
      </c>
      <c r="D21" s="31">
        <v>2</v>
      </c>
      <c r="E21" s="31">
        <v>1</v>
      </c>
      <c r="F21" s="32"/>
      <c r="G21" s="31">
        <v>38</v>
      </c>
      <c r="H21" s="32"/>
      <c r="I21" s="31">
        <v>37</v>
      </c>
      <c r="J21" s="31">
        <v>37</v>
      </c>
    </row>
    <row r="22" spans="1:15" x14ac:dyDescent="0.25">
      <c r="A22" s="4" t="s">
        <v>23</v>
      </c>
      <c r="C22" s="28">
        <v>155</v>
      </c>
      <c r="D22" s="28">
        <v>23</v>
      </c>
      <c r="E22" s="28">
        <v>5</v>
      </c>
      <c r="F22" s="32"/>
      <c r="G22" s="28">
        <v>159</v>
      </c>
      <c r="H22" s="32"/>
      <c r="I22" s="28">
        <v>159</v>
      </c>
      <c r="J22" s="28">
        <v>149</v>
      </c>
    </row>
    <row r="23" spans="1:15" ht="15.75" thickBot="1" x14ac:dyDescent="0.3">
      <c r="A23" s="9" t="s">
        <v>39</v>
      </c>
      <c r="C23" s="28">
        <v>13</v>
      </c>
      <c r="D23" s="28">
        <v>1</v>
      </c>
      <c r="E23" s="28">
        <v>0</v>
      </c>
      <c r="F23" s="32"/>
      <c r="G23" s="28">
        <v>15</v>
      </c>
      <c r="H23" s="32"/>
      <c r="I23" s="28">
        <v>12</v>
      </c>
      <c r="J23" s="28">
        <v>14</v>
      </c>
    </row>
    <row r="24" spans="1:15" ht="15.75" thickBot="1" x14ac:dyDescent="0.3">
      <c r="A24" s="7" t="s">
        <v>24</v>
      </c>
      <c r="C24" s="29">
        <f>+SUM(C20:C23)</f>
        <v>1032</v>
      </c>
      <c r="D24" s="29">
        <f>+SUM(D20:D23)</f>
        <v>64</v>
      </c>
      <c r="E24" s="29">
        <f>+SUM(E20:E23)</f>
        <v>31</v>
      </c>
      <c r="G24" s="29">
        <f>+SUM(G20:G23)</f>
        <v>992</v>
      </c>
      <c r="I24" s="29">
        <f>+SUM(I20:I23)</f>
        <v>982</v>
      </c>
      <c r="J24" s="29">
        <f>+SUM(J20:J23)</f>
        <v>888</v>
      </c>
    </row>
  </sheetData>
  <mergeCells count="10">
    <mergeCell ref="M6:M18"/>
    <mergeCell ref="N6:N18"/>
    <mergeCell ref="O6:O18"/>
    <mergeCell ref="C2:E3"/>
    <mergeCell ref="I2:J3"/>
    <mergeCell ref="L2:O3"/>
    <mergeCell ref="L4:L5"/>
    <mergeCell ref="M4:M5"/>
    <mergeCell ref="N4:N5"/>
    <mergeCell ref="O4:O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8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1.85546875" style="10" customWidth="1"/>
    <col min="10" max="11" width="11.85546875" customWidth="1"/>
    <col min="12" max="12" width="1.7109375" customWidth="1"/>
    <col min="13" max="15" width="9.7109375" customWidth="1"/>
    <col min="16" max="16" width="10.7109375" customWidth="1"/>
  </cols>
  <sheetData>
    <row r="2" spans="1:16" x14ac:dyDescent="0.25">
      <c r="C2" s="89" t="s">
        <v>32</v>
      </c>
      <c r="D2" s="90"/>
      <c r="E2" s="91"/>
      <c r="F2" s="12"/>
      <c r="G2" s="15" t="s">
        <v>36</v>
      </c>
      <c r="I2" s="89" t="s">
        <v>86</v>
      </c>
      <c r="J2" s="90"/>
      <c r="K2" s="91"/>
      <c r="M2" s="89" t="s">
        <v>38</v>
      </c>
      <c r="N2" s="90"/>
      <c r="O2" s="90"/>
      <c r="P2" s="91"/>
    </row>
    <row r="3" spans="1:16" ht="15.75" thickBot="1" x14ac:dyDescent="0.3">
      <c r="C3" s="92"/>
      <c r="D3" s="93"/>
      <c r="E3" s="94"/>
      <c r="F3" s="12"/>
      <c r="G3" s="16" t="s">
        <v>37</v>
      </c>
      <c r="I3" s="92"/>
      <c r="J3" s="93"/>
      <c r="K3" s="94"/>
      <c r="M3" s="92"/>
      <c r="N3" s="93"/>
      <c r="O3" s="93"/>
      <c r="P3" s="94"/>
    </row>
    <row r="4" spans="1:16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17" t="s">
        <v>316</v>
      </c>
      <c r="J4" s="18" t="s">
        <v>317</v>
      </c>
      <c r="K4" s="19" t="s">
        <v>318</v>
      </c>
      <c r="M4" s="95" t="s">
        <v>40</v>
      </c>
      <c r="N4" s="97" t="s">
        <v>31</v>
      </c>
      <c r="O4" s="97" t="s">
        <v>23</v>
      </c>
      <c r="P4" s="99" t="s">
        <v>39</v>
      </c>
    </row>
    <row r="5" spans="1:16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0" t="s">
        <v>319</v>
      </c>
      <c r="J5" s="21" t="s">
        <v>320</v>
      </c>
      <c r="K5" s="22" t="s">
        <v>321</v>
      </c>
      <c r="M5" s="96"/>
      <c r="N5" s="98"/>
      <c r="O5" s="98"/>
      <c r="P5" s="100"/>
    </row>
    <row r="6" spans="1:16" x14ac:dyDescent="0.25">
      <c r="A6" t="s">
        <v>140</v>
      </c>
      <c r="C6" s="25">
        <v>77</v>
      </c>
      <c r="D6" s="25">
        <v>2</v>
      </c>
      <c r="E6" s="25">
        <v>1</v>
      </c>
      <c r="F6" s="10"/>
      <c r="G6" s="25">
        <v>73</v>
      </c>
      <c r="H6" s="10"/>
      <c r="I6" s="25">
        <v>66</v>
      </c>
      <c r="J6" s="25">
        <v>60</v>
      </c>
      <c r="K6" s="25">
        <v>59</v>
      </c>
      <c r="M6" s="25">
        <v>84</v>
      </c>
      <c r="N6" s="86">
        <v>20</v>
      </c>
      <c r="O6" s="86">
        <v>150</v>
      </c>
      <c r="P6" s="86">
        <v>9</v>
      </c>
    </row>
    <row r="7" spans="1:16" x14ac:dyDescent="0.25">
      <c r="A7" t="s">
        <v>141</v>
      </c>
      <c r="C7" s="25">
        <v>61</v>
      </c>
      <c r="D7" s="25">
        <v>4</v>
      </c>
      <c r="E7" s="25">
        <v>3</v>
      </c>
      <c r="F7" s="10"/>
      <c r="G7" s="25">
        <v>59</v>
      </c>
      <c r="H7" s="10"/>
      <c r="I7" s="25">
        <v>63</v>
      </c>
      <c r="J7" s="25">
        <v>57</v>
      </c>
      <c r="K7" s="25">
        <v>56</v>
      </c>
      <c r="M7" s="25">
        <v>70</v>
      </c>
      <c r="N7" s="87"/>
      <c r="O7" s="87"/>
      <c r="P7" s="87"/>
    </row>
    <row r="8" spans="1:16" x14ac:dyDescent="0.25">
      <c r="A8" t="s">
        <v>142</v>
      </c>
      <c r="C8" s="25">
        <v>85</v>
      </c>
      <c r="D8" s="25">
        <v>3</v>
      </c>
      <c r="E8" s="25">
        <v>0</v>
      </c>
      <c r="F8" s="10"/>
      <c r="G8" s="25">
        <v>80</v>
      </c>
      <c r="H8" s="10"/>
      <c r="I8" s="25">
        <v>78</v>
      </c>
      <c r="J8" s="25">
        <v>70</v>
      </c>
      <c r="K8" s="25">
        <v>75</v>
      </c>
      <c r="M8" s="25">
        <v>89</v>
      </c>
      <c r="N8" s="87"/>
      <c r="O8" s="87"/>
      <c r="P8" s="87"/>
    </row>
    <row r="9" spans="1:16" x14ac:dyDescent="0.25">
      <c r="A9" t="s">
        <v>143</v>
      </c>
      <c r="C9" s="25">
        <v>38</v>
      </c>
      <c r="D9" s="25">
        <v>3</v>
      </c>
      <c r="E9" s="25">
        <v>1</v>
      </c>
      <c r="F9" s="10"/>
      <c r="G9" s="25">
        <v>36</v>
      </c>
      <c r="H9" s="10"/>
      <c r="I9" s="25">
        <v>36</v>
      </c>
      <c r="J9" s="25">
        <v>34</v>
      </c>
      <c r="K9" s="25">
        <v>37</v>
      </c>
      <c r="M9" s="25">
        <v>44</v>
      </c>
      <c r="N9" s="87"/>
      <c r="O9" s="87"/>
      <c r="P9" s="87"/>
    </row>
    <row r="10" spans="1:16" x14ac:dyDescent="0.25">
      <c r="A10" t="s">
        <v>144</v>
      </c>
      <c r="C10" s="25">
        <v>65</v>
      </c>
      <c r="D10" s="25">
        <v>1</v>
      </c>
      <c r="E10" s="25">
        <v>1</v>
      </c>
      <c r="F10" s="10"/>
      <c r="G10" s="25">
        <v>55</v>
      </c>
      <c r="H10" s="10"/>
      <c r="I10" s="25">
        <v>56</v>
      </c>
      <c r="J10" s="25">
        <v>48</v>
      </c>
      <c r="K10" s="25">
        <v>48</v>
      </c>
      <c r="M10" s="25">
        <v>70</v>
      </c>
      <c r="N10" s="87"/>
      <c r="O10" s="87"/>
      <c r="P10" s="87"/>
    </row>
    <row r="11" spans="1:16" x14ac:dyDescent="0.25">
      <c r="A11" t="s">
        <v>145</v>
      </c>
      <c r="C11" s="25">
        <v>53</v>
      </c>
      <c r="D11" s="25">
        <v>3</v>
      </c>
      <c r="E11" s="25">
        <v>1</v>
      </c>
      <c r="F11" s="10"/>
      <c r="G11" s="25">
        <v>47</v>
      </c>
      <c r="H11" s="10"/>
      <c r="I11" s="25">
        <v>47</v>
      </c>
      <c r="J11" s="25">
        <v>41</v>
      </c>
      <c r="K11" s="25">
        <v>44</v>
      </c>
      <c r="M11" s="25">
        <v>62</v>
      </c>
      <c r="N11" s="87"/>
      <c r="O11" s="87"/>
      <c r="P11" s="87"/>
    </row>
    <row r="12" spans="1:16" x14ac:dyDescent="0.25">
      <c r="A12" t="s">
        <v>146</v>
      </c>
      <c r="C12" s="25">
        <v>69</v>
      </c>
      <c r="D12" s="25">
        <v>3</v>
      </c>
      <c r="E12" s="25">
        <v>0</v>
      </c>
      <c r="F12" s="10"/>
      <c r="G12" s="25">
        <v>67</v>
      </c>
      <c r="H12" s="10"/>
      <c r="I12" s="25">
        <v>65</v>
      </c>
      <c r="J12" s="25">
        <v>58</v>
      </c>
      <c r="K12" s="25">
        <v>60</v>
      </c>
      <c r="M12" s="25">
        <v>73</v>
      </c>
      <c r="N12" s="88"/>
      <c r="O12" s="88"/>
      <c r="P12" s="88"/>
    </row>
    <row r="13" spans="1:16" ht="5.0999999999999996" customHeight="1" thickBot="1" x14ac:dyDescent="0.3">
      <c r="I13"/>
    </row>
    <row r="14" spans="1:16" ht="15.75" thickBot="1" x14ac:dyDescent="0.3">
      <c r="A14" s="6" t="s">
        <v>22</v>
      </c>
      <c r="C14" s="14">
        <f>+SUM(C6:C12)</f>
        <v>448</v>
      </c>
      <c r="D14" s="14">
        <f>+SUM(D6:D12)</f>
        <v>19</v>
      </c>
      <c r="E14" s="14">
        <f>+SUM(E6:E12)</f>
        <v>7</v>
      </c>
      <c r="G14" s="14">
        <f>+SUM(G6:G12)</f>
        <v>417</v>
      </c>
      <c r="I14" s="14">
        <f>+SUM(I6:I12)</f>
        <v>411</v>
      </c>
      <c r="J14" s="14">
        <f>+SUM(J6:J12)</f>
        <v>368</v>
      </c>
      <c r="K14" s="14">
        <f>+SUM(K6:K12)</f>
        <v>379</v>
      </c>
      <c r="M14" s="14">
        <f>+SUM(M6:M12)</f>
        <v>492</v>
      </c>
      <c r="N14" s="14">
        <f>+SUM(N6:N12)</f>
        <v>20</v>
      </c>
      <c r="O14" s="14">
        <f>+SUM(O6:O12)</f>
        <v>150</v>
      </c>
      <c r="P14" s="14">
        <f>+SUM(P6:P12)</f>
        <v>9</v>
      </c>
    </row>
    <row r="15" spans="1:16" x14ac:dyDescent="0.25">
      <c r="A15" s="4" t="s">
        <v>31</v>
      </c>
      <c r="C15" s="25">
        <v>20</v>
      </c>
      <c r="D15" s="25">
        <v>0</v>
      </c>
      <c r="E15" s="25">
        <v>0</v>
      </c>
      <c r="F15" s="10"/>
      <c r="G15" s="25">
        <v>14</v>
      </c>
      <c r="H15" s="10"/>
      <c r="I15" s="25">
        <v>14</v>
      </c>
      <c r="J15" s="25">
        <v>13</v>
      </c>
      <c r="K15" s="25">
        <v>16</v>
      </c>
    </row>
    <row r="16" spans="1:16" x14ac:dyDescent="0.25">
      <c r="A16" s="4" t="s">
        <v>23</v>
      </c>
      <c r="C16" s="13">
        <v>130</v>
      </c>
      <c r="D16" s="13">
        <v>5</v>
      </c>
      <c r="E16" s="13">
        <v>3</v>
      </c>
      <c r="F16" s="10"/>
      <c r="G16" s="13">
        <v>119</v>
      </c>
      <c r="H16" s="10"/>
      <c r="I16" s="13">
        <v>114</v>
      </c>
      <c r="J16" s="13">
        <v>111</v>
      </c>
      <c r="K16" s="13">
        <v>124</v>
      </c>
    </row>
    <row r="17" spans="1:11" ht="15.75" thickBot="1" x14ac:dyDescent="0.3">
      <c r="A17" s="9" t="s">
        <v>39</v>
      </c>
      <c r="C17" s="13">
        <v>8</v>
      </c>
      <c r="D17" s="13">
        <v>0</v>
      </c>
      <c r="E17" s="13">
        <v>1</v>
      </c>
      <c r="F17" s="10"/>
      <c r="G17" s="13">
        <v>6</v>
      </c>
      <c r="H17" s="10"/>
      <c r="I17" s="13">
        <v>8</v>
      </c>
      <c r="J17" s="13">
        <v>7</v>
      </c>
      <c r="K17" s="13">
        <v>7</v>
      </c>
    </row>
    <row r="18" spans="1:11" ht="15.75" thickBot="1" x14ac:dyDescent="0.3">
      <c r="A18" s="7" t="s">
        <v>24</v>
      </c>
      <c r="C18" s="14">
        <f>+SUM(C14:C17)</f>
        <v>606</v>
      </c>
      <c r="D18" s="14">
        <f>+SUM(D14:D17)</f>
        <v>24</v>
      </c>
      <c r="E18" s="14">
        <f>+SUM(E14:E17)</f>
        <v>11</v>
      </c>
      <c r="G18" s="14">
        <f>+SUM(G14:G17)</f>
        <v>556</v>
      </c>
      <c r="I18" s="14">
        <f>+SUM(I14:I17)</f>
        <v>547</v>
      </c>
      <c r="J18" s="14">
        <f>+SUM(J14:J17)</f>
        <v>499</v>
      </c>
      <c r="K18" s="14">
        <f>+SUM(K14:K17)</f>
        <v>526</v>
      </c>
    </row>
  </sheetData>
  <mergeCells count="10">
    <mergeCell ref="N6:N12"/>
    <mergeCell ref="O6:O12"/>
    <mergeCell ref="P6:P12"/>
    <mergeCell ref="C2:E3"/>
    <mergeCell ref="I2:K3"/>
    <mergeCell ref="M2:P3"/>
    <mergeCell ref="M4:M5"/>
    <mergeCell ref="N4:N5"/>
    <mergeCell ref="O4:O5"/>
    <mergeCell ref="P4:P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zoomScale="75" zoomScaleNormal="75" workbookViewId="0">
      <selection activeCell="E14" sqref="E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style="27" customWidth="1"/>
    <col min="6" max="6" width="1.7109375" style="27" customWidth="1"/>
    <col min="7" max="7" width="13.85546875" style="27" bestFit="1" customWidth="1"/>
    <col min="8" max="8" width="1.7109375" style="27" customWidth="1"/>
    <col min="9" max="9" width="15" style="32" customWidth="1"/>
    <col min="10" max="10" width="1.7109375" style="44" customWidth="1"/>
    <col min="11" max="11" width="15" style="32" customWidth="1"/>
    <col min="12" max="12" width="1.7109375" style="27" customWidth="1"/>
    <col min="13" max="15" width="9.7109375" style="27" customWidth="1"/>
    <col min="16" max="16" width="10.7109375" style="27" customWidth="1"/>
  </cols>
  <sheetData>
    <row r="2" spans="1:16" x14ac:dyDescent="0.25">
      <c r="C2" s="63" t="s">
        <v>32</v>
      </c>
      <c r="D2" s="64"/>
      <c r="E2" s="65"/>
      <c r="F2" s="33"/>
      <c r="G2" s="34" t="s">
        <v>36</v>
      </c>
      <c r="I2" s="115" t="s">
        <v>152</v>
      </c>
      <c r="J2" s="42"/>
      <c r="K2" s="115" t="s">
        <v>153</v>
      </c>
      <c r="M2" s="63" t="s">
        <v>38</v>
      </c>
      <c r="N2" s="64"/>
      <c r="O2" s="64"/>
      <c r="P2" s="65"/>
    </row>
    <row r="3" spans="1:16" ht="15.75" thickBot="1" x14ac:dyDescent="0.3">
      <c r="C3" s="66"/>
      <c r="D3" s="67"/>
      <c r="E3" s="68"/>
      <c r="F3" s="33"/>
      <c r="G3" s="35" t="s">
        <v>37</v>
      </c>
      <c r="I3" s="116"/>
      <c r="J3" s="42"/>
      <c r="K3" s="116"/>
      <c r="M3" s="66"/>
      <c r="N3" s="67"/>
      <c r="O3" s="67"/>
      <c r="P3" s="68"/>
    </row>
    <row r="4" spans="1:16" x14ac:dyDescent="0.25">
      <c r="C4" s="36" t="str">
        <f>+'Leed Sheet (R)'!B4</f>
        <v xml:space="preserve">Jeff </v>
      </c>
      <c r="D4" s="59" t="str">
        <f>+'Leed Sheet (R)'!C4</f>
        <v>Sean</v>
      </c>
      <c r="E4" s="37" t="str">
        <f>+'Leed Sheet (R)'!D4</f>
        <v>John</v>
      </c>
      <c r="F4" s="32"/>
      <c r="G4" s="38" t="str">
        <f>+'Leed Sheet (R)'!F4</f>
        <v>Amy</v>
      </c>
      <c r="I4" s="38" t="s">
        <v>322</v>
      </c>
      <c r="J4" s="43"/>
      <c r="K4" s="38" t="s">
        <v>323</v>
      </c>
      <c r="M4" s="84" t="s">
        <v>40</v>
      </c>
      <c r="N4" s="72" t="s">
        <v>31</v>
      </c>
      <c r="O4" s="72" t="s">
        <v>23</v>
      </c>
      <c r="P4" s="76" t="s">
        <v>39</v>
      </c>
    </row>
    <row r="5" spans="1:16" ht="15.75" thickBot="1" x14ac:dyDescent="0.3">
      <c r="C5" s="39" t="str">
        <f>+'Leed Sheet (R)'!B5</f>
        <v>VAN DREW</v>
      </c>
      <c r="D5" s="60" t="str">
        <f>+'Leed Sheet (R)'!C5</f>
        <v>PIGNATELLI</v>
      </c>
      <c r="E5" s="40" t="str">
        <f>+'Leed Sheet (R)'!D5</f>
        <v>BARKER</v>
      </c>
      <c r="F5" s="32"/>
      <c r="G5" s="41" t="str">
        <f>+'Leed Sheet (R)'!F5</f>
        <v>GATTO</v>
      </c>
      <c r="I5" s="41" t="s">
        <v>324</v>
      </c>
      <c r="J5" s="43"/>
      <c r="K5" s="41" t="s">
        <v>325</v>
      </c>
      <c r="M5" s="85"/>
      <c r="N5" s="73"/>
      <c r="O5" s="73"/>
      <c r="P5" s="77"/>
    </row>
    <row r="6" spans="1:16" x14ac:dyDescent="0.25">
      <c r="A6" t="s">
        <v>147</v>
      </c>
      <c r="C6" s="31">
        <v>95</v>
      </c>
      <c r="D6" s="31">
        <v>9</v>
      </c>
      <c r="E6" s="31">
        <v>2</v>
      </c>
      <c r="F6" s="32"/>
      <c r="G6" s="31">
        <v>90</v>
      </c>
      <c r="H6" s="32"/>
      <c r="I6" s="31">
        <v>92</v>
      </c>
      <c r="J6" s="43"/>
      <c r="K6" s="31"/>
      <c r="M6" s="31">
        <v>108</v>
      </c>
      <c r="N6" s="114">
        <v>4</v>
      </c>
      <c r="O6" s="114">
        <v>46</v>
      </c>
      <c r="P6" s="114">
        <v>2</v>
      </c>
    </row>
    <row r="7" spans="1:16" x14ac:dyDescent="0.25">
      <c r="A7" t="s">
        <v>148</v>
      </c>
      <c r="C7" s="31">
        <v>88</v>
      </c>
      <c r="D7" s="31">
        <v>1</v>
      </c>
      <c r="E7" s="31">
        <v>2</v>
      </c>
      <c r="F7" s="32"/>
      <c r="G7" s="31">
        <v>80</v>
      </c>
      <c r="H7" s="32"/>
      <c r="I7" s="31">
        <v>82</v>
      </c>
      <c r="J7" s="43"/>
      <c r="K7" s="31"/>
      <c r="M7" s="31">
        <v>93</v>
      </c>
      <c r="N7" s="80"/>
      <c r="O7" s="80"/>
      <c r="P7" s="80"/>
    </row>
    <row r="8" spans="1:16" x14ac:dyDescent="0.25">
      <c r="A8" t="s">
        <v>149</v>
      </c>
      <c r="C8" s="31">
        <v>63</v>
      </c>
      <c r="D8" s="31">
        <v>2</v>
      </c>
      <c r="E8" s="31">
        <v>2</v>
      </c>
      <c r="F8" s="32"/>
      <c r="G8" s="31">
        <v>56</v>
      </c>
      <c r="H8" s="32"/>
      <c r="I8" s="31"/>
      <c r="J8" s="43"/>
      <c r="K8" s="31">
        <v>56</v>
      </c>
      <c r="M8" s="31">
        <v>70</v>
      </c>
      <c r="N8" s="78">
        <v>8</v>
      </c>
      <c r="O8" s="78">
        <v>34</v>
      </c>
      <c r="P8" s="78">
        <v>5</v>
      </c>
    </row>
    <row r="9" spans="1:16" x14ac:dyDescent="0.25">
      <c r="A9" t="s">
        <v>150</v>
      </c>
      <c r="C9" s="31">
        <v>53</v>
      </c>
      <c r="D9" s="31">
        <v>2</v>
      </c>
      <c r="E9" s="31">
        <v>2</v>
      </c>
      <c r="F9" s="32"/>
      <c r="G9" s="31">
        <v>47</v>
      </c>
      <c r="H9" s="32"/>
      <c r="I9" s="31"/>
      <c r="J9" s="43"/>
      <c r="K9" s="31">
        <v>45</v>
      </c>
      <c r="M9" s="31">
        <v>61</v>
      </c>
      <c r="N9" s="79"/>
      <c r="O9" s="79"/>
      <c r="P9" s="79"/>
    </row>
    <row r="10" spans="1:16" x14ac:dyDescent="0.25">
      <c r="A10" t="s">
        <v>151</v>
      </c>
      <c r="C10" s="31">
        <v>48</v>
      </c>
      <c r="D10" s="31">
        <v>0</v>
      </c>
      <c r="E10" s="31">
        <v>2</v>
      </c>
      <c r="F10" s="32"/>
      <c r="G10" s="31">
        <v>47</v>
      </c>
      <c r="H10" s="32"/>
      <c r="I10" s="31"/>
      <c r="J10" s="43"/>
      <c r="K10" s="31">
        <v>46</v>
      </c>
      <c r="M10" s="31">
        <v>54</v>
      </c>
      <c r="N10" s="80"/>
      <c r="O10" s="80"/>
      <c r="P10" s="80"/>
    </row>
    <row r="11" spans="1:16" ht="5.0999999999999996" customHeight="1" thickBot="1" x14ac:dyDescent="0.3">
      <c r="I11" s="27"/>
      <c r="K11" s="27"/>
    </row>
    <row r="12" spans="1:16" ht="15.75" thickBot="1" x14ac:dyDescent="0.3">
      <c r="A12" s="6" t="s">
        <v>22</v>
      </c>
      <c r="C12" s="29">
        <f>+SUM(C6:C10)</f>
        <v>347</v>
      </c>
      <c r="D12" s="29">
        <f>+SUM(D6:D10)</f>
        <v>14</v>
      </c>
      <c r="E12" s="29">
        <f>+SUM(E6:E10)</f>
        <v>10</v>
      </c>
      <c r="G12" s="29">
        <f>+SUM(G6:G10)</f>
        <v>320</v>
      </c>
      <c r="I12" s="29">
        <f>+SUM(I6:I10)</f>
        <v>174</v>
      </c>
      <c r="J12" s="43"/>
      <c r="K12" s="29">
        <f>+SUM(K6:K10)</f>
        <v>147</v>
      </c>
      <c r="M12" s="29">
        <f>+SUM(M6:M10)</f>
        <v>386</v>
      </c>
      <c r="N12" s="29">
        <f>+SUM(N6:N10)</f>
        <v>12</v>
      </c>
      <c r="O12" s="29">
        <f>+SUM(O6:O10)</f>
        <v>80</v>
      </c>
      <c r="P12" s="29">
        <f>+SUM(P6:P10)</f>
        <v>7</v>
      </c>
    </row>
    <row r="13" spans="1:16" x14ac:dyDescent="0.25">
      <c r="A13" s="4" t="s">
        <v>31</v>
      </c>
      <c r="C13" s="31">
        <v>7</v>
      </c>
      <c r="D13" s="31">
        <v>2</v>
      </c>
      <c r="E13" s="31">
        <v>3</v>
      </c>
      <c r="F13" s="32"/>
      <c r="G13" s="31">
        <v>9</v>
      </c>
      <c r="H13" s="32"/>
      <c r="I13" s="31">
        <v>3</v>
      </c>
      <c r="J13" s="43"/>
      <c r="K13" s="31">
        <v>6</v>
      </c>
    </row>
    <row r="14" spans="1:16" x14ac:dyDescent="0.25">
      <c r="A14" s="4" t="s">
        <v>23</v>
      </c>
      <c r="C14" s="28">
        <v>68</v>
      </c>
      <c r="D14" s="28">
        <v>5</v>
      </c>
      <c r="E14" s="28">
        <v>2</v>
      </c>
      <c r="F14" s="32"/>
      <c r="G14" s="28">
        <v>72</v>
      </c>
      <c r="H14" s="32"/>
      <c r="I14" s="28">
        <v>37</v>
      </c>
      <c r="J14" s="43"/>
      <c r="K14" s="28">
        <v>32</v>
      </c>
    </row>
    <row r="15" spans="1:16" ht="15.75" thickBot="1" x14ac:dyDescent="0.3">
      <c r="A15" s="9" t="s">
        <v>39</v>
      </c>
      <c r="C15" s="28">
        <v>5</v>
      </c>
      <c r="D15" s="28">
        <v>1</v>
      </c>
      <c r="E15" s="28">
        <v>0</v>
      </c>
      <c r="F15" s="32"/>
      <c r="G15" s="28">
        <v>7</v>
      </c>
      <c r="H15" s="32"/>
      <c r="I15" s="28">
        <v>2</v>
      </c>
      <c r="J15" s="43"/>
      <c r="K15" s="28">
        <v>5</v>
      </c>
    </row>
    <row r="16" spans="1:16" ht="15.75" thickBot="1" x14ac:dyDescent="0.3">
      <c r="A16" s="7" t="s">
        <v>24</v>
      </c>
      <c r="C16" s="29">
        <f>+SUM(C12:C15)</f>
        <v>427</v>
      </c>
      <c r="D16" s="29">
        <f>+SUM(D12:D15)</f>
        <v>22</v>
      </c>
      <c r="E16" s="29">
        <f>+SUM(E12:E15)</f>
        <v>15</v>
      </c>
      <c r="G16" s="29">
        <f>+SUM(G12:G15)</f>
        <v>408</v>
      </c>
      <c r="I16" s="29">
        <f>+SUM(I12:I15)</f>
        <v>216</v>
      </c>
      <c r="J16" s="43"/>
      <c r="K16" s="29">
        <f>+SUM(K12:K15)</f>
        <v>190</v>
      </c>
    </row>
  </sheetData>
  <mergeCells count="14">
    <mergeCell ref="C2:E3"/>
    <mergeCell ref="I2:I3"/>
    <mergeCell ref="K2:K3"/>
    <mergeCell ref="M2:P3"/>
    <mergeCell ref="M4:M5"/>
    <mergeCell ref="N4:N5"/>
    <mergeCell ref="O4:O5"/>
    <mergeCell ref="P4:P5"/>
    <mergeCell ref="N6:N7"/>
    <mergeCell ref="O6:O7"/>
    <mergeCell ref="P6:P7"/>
    <mergeCell ref="N8:N10"/>
    <mergeCell ref="O8:O10"/>
    <mergeCell ref="P8:P10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3.85546875" style="10" customWidth="1"/>
    <col min="10" max="10" width="1.7109375" customWidth="1"/>
    <col min="11" max="13" width="9.7109375" customWidth="1"/>
    <col min="14" max="14" width="10.7109375" customWidth="1"/>
  </cols>
  <sheetData>
    <row r="2" spans="1:14" x14ac:dyDescent="0.25">
      <c r="C2" s="89" t="s">
        <v>32</v>
      </c>
      <c r="D2" s="90"/>
      <c r="E2" s="91"/>
      <c r="F2" s="12"/>
      <c r="G2" s="15" t="s">
        <v>36</v>
      </c>
      <c r="I2" s="15" t="s">
        <v>36</v>
      </c>
      <c r="K2" s="89" t="s">
        <v>38</v>
      </c>
      <c r="L2" s="90"/>
      <c r="M2" s="90"/>
      <c r="N2" s="91"/>
    </row>
    <row r="3" spans="1:14" ht="15.75" thickBot="1" x14ac:dyDescent="0.3">
      <c r="C3" s="92"/>
      <c r="D3" s="93"/>
      <c r="E3" s="94"/>
      <c r="F3" s="12"/>
      <c r="G3" s="16" t="s">
        <v>37</v>
      </c>
      <c r="I3" s="16" t="s">
        <v>41</v>
      </c>
      <c r="K3" s="92"/>
      <c r="L3" s="93"/>
      <c r="M3" s="93"/>
      <c r="N3" s="94"/>
    </row>
    <row r="4" spans="1:14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23" t="str">
        <f>+'Leed Sheet (R)'!H4</f>
        <v>Vern</v>
      </c>
      <c r="K4" s="95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4" t="str">
        <f>+'Leed Sheet (R)'!H5</f>
        <v>MACON</v>
      </c>
      <c r="K5" s="96"/>
      <c r="L5" s="98"/>
      <c r="M5" s="98"/>
      <c r="N5" s="100"/>
    </row>
    <row r="6" spans="1:14" x14ac:dyDescent="0.25">
      <c r="A6" t="s">
        <v>15</v>
      </c>
      <c r="C6" s="25">
        <v>86</v>
      </c>
      <c r="D6" s="25">
        <v>5</v>
      </c>
      <c r="E6" s="25">
        <v>2</v>
      </c>
      <c r="F6" s="10"/>
      <c r="G6" s="25">
        <v>86</v>
      </c>
      <c r="H6" s="10"/>
      <c r="I6" s="25">
        <v>86</v>
      </c>
      <c r="K6" s="25">
        <v>94</v>
      </c>
      <c r="L6" s="25">
        <v>0</v>
      </c>
      <c r="M6" s="25">
        <v>20</v>
      </c>
      <c r="N6" s="25">
        <v>3</v>
      </c>
    </row>
    <row r="7" spans="1:14" ht="5.0999999999999996" customHeight="1" thickBot="1" x14ac:dyDescent="0.3">
      <c r="I7"/>
    </row>
    <row r="8" spans="1:14" ht="15.75" thickBot="1" x14ac:dyDescent="0.3">
      <c r="A8" s="6" t="s">
        <v>22</v>
      </c>
      <c r="C8" s="14">
        <f>+SUM(C6:C6)</f>
        <v>86</v>
      </c>
      <c r="D8" s="14">
        <f>+SUM(D6:D6)</f>
        <v>5</v>
      </c>
      <c r="E8" s="14">
        <f>+SUM(E6:E6)</f>
        <v>2</v>
      </c>
      <c r="G8" s="14">
        <f>+SUM(G6:G6)</f>
        <v>86</v>
      </c>
      <c r="I8" s="14">
        <f>+SUM(I6:I6)</f>
        <v>86</v>
      </c>
      <c r="K8" s="14">
        <f>+SUM(K6:K6)</f>
        <v>94</v>
      </c>
      <c r="L8" s="14">
        <f>+SUM(L6:L6)</f>
        <v>0</v>
      </c>
      <c r="M8" s="14">
        <f>+SUM(M6:M6)</f>
        <v>20</v>
      </c>
      <c r="N8" s="14">
        <f>+SUM(N6:N6)</f>
        <v>3</v>
      </c>
    </row>
    <row r="9" spans="1:14" x14ac:dyDescent="0.25">
      <c r="A9" s="4" t="s">
        <v>31</v>
      </c>
      <c r="C9" s="25">
        <v>0</v>
      </c>
      <c r="D9" s="25">
        <v>0</v>
      </c>
      <c r="E9" s="25">
        <v>0</v>
      </c>
      <c r="F9" s="10"/>
      <c r="G9" s="25">
        <v>0</v>
      </c>
      <c r="H9" s="10"/>
      <c r="I9" s="25">
        <v>0</v>
      </c>
    </row>
    <row r="10" spans="1:14" x14ac:dyDescent="0.25">
      <c r="A10" s="4" t="s">
        <v>23</v>
      </c>
      <c r="C10" s="13">
        <v>16</v>
      </c>
      <c r="D10" s="13">
        <v>3</v>
      </c>
      <c r="E10" s="13">
        <v>1</v>
      </c>
      <c r="F10" s="10"/>
      <c r="G10" s="13">
        <v>19</v>
      </c>
      <c r="H10" s="10"/>
      <c r="I10" s="13">
        <v>16</v>
      </c>
    </row>
    <row r="11" spans="1:14" ht="15.75" thickBot="1" x14ac:dyDescent="0.3">
      <c r="A11" s="9" t="s">
        <v>39</v>
      </c>
      <c r="C11" s="13">
        <v>3</v>
      </c>
      <c r="D11" s="13">
        <v>0</v>
      </c>
      <c r="E11" s="13">
        <v>0</v>
      </c>
      <c r="F11" s="10"/>
      <c r="G11" s="13">
        <v>2</v>
      </c>
      <c r="H11" s="10"/>
      <c r="I11" s="13">
        <v>2</v>
      </c>
    </row>
    <row r="12" spans="1:14" ht="15.75" thickBot="1" x14ac:dyDescent="0.3">
      <c r="A12" s="7" t="s">
        <v>24</v>
      </c>
      <c r="C12" s="14">
        <f>+SUM(C8:C11)</f>
        <v>105</v>
      </c>
      <c r="D12" s="14">
        <f>+SUM(D8:D11)</f>
        <v>8</v>
      </c>
      <c r="E12" s="14">
        <f>+SUM(E8:E11)</f>
        <v>3</v>
      </c>
      <c r="G12" s="14">
        <f>+SUM(G8:G11)</f>
        <v>107</v>
      </c>
      <c r="I12" s="14">
        <f>+SUM(I8:I11)</f>
        <v>104</v>
      </c>
    </row>
  </sheetData>
  <mergeCells count="6">
    <mergeCell ref="C2:E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3.85546875" style="10" customWidth="1"/>
    <col min="10" max="10" width="1.7109375" customWidth="1"/>
    <col min="11" max="13" width="9.7109375" customWidth="1"/>
    <col min="14" max="14" width="10.7109375" customWidth="1"/>
  </cols>
  <sheetData>
    <row r="2" spans="1:14" x14ac:dyDescent="0.25">
      <c r="C2" s="89" t="s">
        <v>32</v>
      </c>
      <c r="D2" s="90"/>
      <c r="E2" s="91"/>
      <c r="F2" s="12"/>
      <c r="G2" s="15" t="s">
        <v>36</v>
      </c>
      <c r="I2" s="15" t="s">
        <v>36</v>
      </c>
      <c r="K2" s="89" t="s">
        <v>38</v>
      </c>
      <c r="L2" s="90"/>
      <c r="M2" s="90"/>
      <c r="N2" s="91"/>
    </row>
    <row r="3" spans="1:14" ht="15.75" thickBot="1" x14ac:dyDescent="0.3">
      <c r="C3" s="92"/>
      <c r="D3" s="93"/>
      <c r="E3" s="94"/>
      <c r="F3" s="12"/>
      <c r="G3" s="16" t="s">
        <v>37</v>
      </c>
      <c r="I3" s="16" t="s">
        <v>41</v>
      </c>
      <c r="K3" s="109"/>
      <c r="L3" s="110"/>
      <c r="M3" s="110"/>
      <c r="N3" s="111"/>
    </row>
    <row r="4" spans="1:14" ht="15" customHeight="1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23" t="str">
        <f>+'Leed Sheet (R)'!H4</f>
        <v>Vern</v>
      </c>
      <c r="K4" s="95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4" t="str">
        <f>+'Leed Sheet (R)'!H5</f>
        <v>MACON</v>
      </c>
      <c r="K5" s="96"/>
      <c r="L5" s="98"/>
      <c r="M5" s="98"/>
      <c r="N5" s="100"/>
    </row>
    <row r="6" spans="1:14" x14ac:dyDescent="0.25">
      <c r="A6" t="s">
        <v>154</v>
      </c>
      <c r="C6" s="25">
        <v>87</v>
      </c>
      <c r="D6" s="25">
        <v>2</v>
      </c>
      <c r="E6" s="25">
        <v>7</v>
      </c>
      <c r="F6" s="10"/>
      <c r="G6" s="25">
        <v>77</v>
      </c>
      <c r="H6" s="10"/>
      <c r="I6" s="25">
        <v>74</v>
      </c>
      <c r="K6" s="25">
        <v>100</v>
      </c>
      <c r="L6" s="86">
        <v>4</v>
      </c>
      <c r="M6" s="86">
        <v>94</v>
      </c>
      <c r="N6" s="86">
        <v>10</v>
      </c>
    </row>
    <row r="7" spans="1:14" x14ac:dyDescent="0.25">
      <c r="A7" t="s">
        <v>155</v>
      </c>
      <c r="C7" s="25">
        <v>88</v>
      </c>
      <c r="D7" s="25">
        <v>6</v>
      </c>
      <c r="E7" s="25">
        <v>3</v>
      </c>
      <c r="F7" s="10"/>
      <c r="G7" s="25">
        <v>81</v>
      </c>
      <c r="H7" s="10"/>
      <c r="I7" s="25">
        <v>79</v>
      </c>
      <c r="K7" s="25">
        <v>100</v>
      </c>
      <c r="L7" s="87"/>
      <c r="M7" s="87"/>
      <c r="N7" s="87"/>
    </row>
    <row r="8" spans="1:14" x14ac:dyDescent="0.25">
      <c r="A8" t="s">
        <v>156</v>
      </c>
      <c r="C8" s="25">
        <v>75</v>
      </c>
      <c r="D8" s="25">
        <v>1</v>
      </c>
      <c r="E8" s="25">
        <v>2</v>
      </c>
      <c r="F8" s="10"/>
      <c r="G8" s="25">
        <v>62</v>
      </c>
      <c r="H8" s="10"/>
      <c r="I8" s="25">
        <v>61</v>
      </c>
      <c r="K8" s="25">
        <v>79</v>
      </c>
      <c r="L8" s="87"/>
      <c r="M8" s="87"/>
      <c r="N8" s="87"/>
    </row>
    <row r="9" spans="1:14" x14ac:dyDescent="0.25">
      <c r="A9" t="s">
        <v>157</v>
      </c>
      <c r="C9" s="25">
        <v>42</v>
      </c>
      <c r="D9" s="25">
        <v>3</v>
      </c>
      <c r="E9" s="25">
        <v>2</v>
      </c>
      <c r="F9" s="10"/>
      <c r="G9" s="25">
        <v>40</v>
      </c>
      <c r="H9" s="10"/>
      <c r="I9" s="25">
        <v>42</v>
      </c>
      <c r="K9" s="25">
        <v>49</v>
      </c>
      <c r="L9" s="88"/>
      <c r="M9" s="88"/>
      <c r="N9" s="88"/>
    </row>
    <row r="10" spans="1:14" ht="5.0999999999999996" customHeight="1" thickBot="1" x14ac:dyDescent="0.3">
      <c r="I10"/>
    </row>
    <row r="11" spans="1:14" ht="15.75" thickBot="1" x14ac:dyDescent="0.3">
      <c r="A11" s="6" t="s">
        <v>22</v>
      </c>
      <c r="C11" s="14">
        <f>+SUM(C6:C9)</f>
        <v>292</v>
      </c>
      <c r="D11" s="14">
        <f>+SUM(D6:D9)</f>
        <v>12</v>
      </c>
      <c r="E11" s="14">
        <f>+SUM(E6:E9)</f>
        <v>14</v>
      </c>
      <c r="G11" s="14">
        <f>+SUM(G6:G9)</f>
        <v>260</v>
      </c>
      <c r="I11" s="14">
        <f>+SUM(I6:I9)</f>
        <v>256</v>
      </c>
      <c r="K11" s="14">
        <f>+SUM(K6:K9)</f>
        <v>328</v>
      </c>
      <c r="L11" s="14">
        <f>+SUM(L6:L9)</f>
        <v>4</v>
      </c>
      <c r="M11" s="14">
        <f>+SUM(M6:M9)</f>
        <v>94</v>
      </c>
      <c r="N11" s="14">
        <f>+SUM(N6:N9)</f>
        <v>10</v>
      </c>
    </row>
    <row r="12" spans="1:14" x14ac:dyDescent="0.25">
      <c r="A12" s="4" t="s">
        <v>31</v>
      </c>
      <c r="C12" s="25">
        <v>4</v>
      </c>
      <c r="D12" s="25">
        <v>0</v>
      </c>
      <c r="E12" s="25">
        <v>0</v>
      </c>
      <c r="F12" s="10"/>
      <c r="G12" s="25">
        <v>4</v>
      </c>
      <c r="H12" s="10"/>
      <c r="I12" s="25">
        <v>4</v>
      </c>
    </row>
    <row r="13" spans="1:14" x14ac:dyDescent="0.25">
      <c r="A13" s="4" t="s">
        <v>23</v>
      </c>
      <c r="C13" s="13">
        <v>72</v>
      </c>
      <c r="D13" s="13">
        <v>10</v>
      </c>
      <c r="E13" s="13">
        <v>5</v>
      </c>
      <c r="F13" s="10"/>
      <c r="G13" s="13">
        <v>80</v>
      </c>
      <c r="H13" s="10"/>
      <c r="I13" s="13">
        <v>78</v>
      </c>
    </row>
    <row r="14" spans="1:14" ht="15.75" thickBot="1" x14ac:dyDescent="0.3">
      <c r="A14" s="9" t="s">
        <v>39</v>
      </c>
      <c r="C14" s="13">
        <v>10</v>
      </c>
      <c r="D14" s="13">
        <v>0</v>
      </c>
      <c r="E14" s="13">
        <v>0</v>
      </c>
      <c r="F14" s="10"/>
      <c r="G14" s="13">
        <v>8</v>
      </c>
      <c r="H14" s="10"/>
      <c r="I14" s="13">
        <v>8</v>
      </c>
    </row>
    <row r="15" spans="1:14" ht="15.75" thickBot="1" x14ac:dyDescent="0.3">
      <c r="A15" s="7" t="s">
        <v>24</v>
      </c>
      <c r="C15" s="14">
        <f>+SUM(C11:C14)</f>
        <v>378</v>
      </c>
      <c r="D15" s="14">
        <f>+SUM(D11:D14)</f>
        <v>22</v>
      </c>
      <c r="E15" s="14">
        <f>+SUM(E11:E14)</f>
        <v>19</v>
      </c>
      <c r="G15" s="14">
        <f>+SUM(G11:G14)</f>
        <v>352</v>
      </c>
      <c r="I15" s="14">
        <f>+SUM(I11:I14)</f>
        <v>346</v>
      </c>
    </row>
  </sheetData>
  <mergeCells count="9">
    <mergeCell ref="L6:L9"/>
    <mergeCell ref="M6:M9"/>
    <mergeCell ref="N6:N9"/>
    <mergeCell ref="C2:E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4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2.7109375" style="10" customWidth="1"/>
    <col min="10" max="11" width="12.7109375" customWidth="1"/>
    <col min="12" max="12" width="1.7109375" customWidth="1"/>
    <col min="13" max="15" width="9.7109375" customWidth="1"/>
    <col min="16" max="16" width="10.7109375" customWidth="1"/>
  </cols>
  <sheetData>
    <row r="2" spans="1:16" x14ac:dyDescent="0.25">
      <c r="C2" s="89" t="s">
        <v>32</v>
      </c>
      <c r="D2" s="90"/>
      <c r="E2" s="91"/>
      <c r="F2" s="12"/>
      <c r="G2" s="15" t="s">
        <v>36</v>
      </c>
      <c r="I2" s="89" t="s">
        <v>109</v>
      </c>
      <c r="J2" s="90"/>
      <c r="K2" s="91"/>
      <c r="M2" s="89" t="s">
        <v>38</v>
      </c>
      <c r="N2" s="90"/>
      <c r="O2" s="90"/>
      <c r="P2" s="91"/>
    </row>
    <row r="3" spans="1:16" ht="15.75" thickBot="1" x14ac:dyDescent="0.3">
      <c r="C3" s="92"/>
      <c r="D3" s="93"/>
      <c r="E3" s="94"/>
      <c r="F3" s="12"/>
      <c r="G3" s="16" t="s">
        <v>37</v>
      </c>
      <c r="I3" s="92"/>
      <c r="J3" s="93"/>
      <c r="K3" s="94"/>
      <c r="M3" s="92"/>
      <c r="N3" s="93"/>
      <c r="O3" s="93"/>
      <c r="P3" s="94"/>
    </row>
    <row r="4" spans="1:16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17" t="s">
        <v>326</v>
      </c>
      <c r="J4" s="18" t="s">
        <v>327</v>
      </c>
      <c r="K4" s="19" t="s">
        <v>313</v>
      </c>
      <c r="M4" s="95" t="s">
        <v>40</v>
      </c>
      <c r="N4" s="97" t="s">
        <v>31</v>
      </c>
      <c r="O4" s="97" t="s">
        <v>23</v>
      </c>
      <c r="P4" s="99" t="s">
        <v>39</v>
      </c>
    </row>
    <row r="5" spans="1:16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0" t="s">
        <v>328</v>
      </c>
      <c r="J5" s="21" t="s">
        <v>329</v>
      </c>
      <c r="K5" s="22" t="s">
        <v>330</v>
      </c>
      <c r="M5" s="96"/>
      <c r="N5" s="98"/>
      <c r="O5" s="98"/>
      <c r="P5" s="100"/>
    </row>
    <row r="6" spans="1:16" x14ac:dyDescent="0.25">
      <c r="A6" t="s">
        <v>158</v>
      </c>
      <c r="C6" s="25">
        <v>66</v>
      </c>
      <c r="D6" s="25">
        <v>9</v>
      </c>
      <c r="E6" s="25">
        <v>2</v>
      </c>
      <c r="F6" s="10"/>
      <c r="G6" s="25">
        <v>71</v>
      </c>
      <c r="H6" s="10"/>
      <c r="I6" s="25">
        <v>57</v>
      </c>
      <c r="J6" s="25">
        <v>67</v>
      </c>
      <c r="K6" s="25">
        <v>24</v>
      </c>
      <c r="M6" s="25">
        <v>80</v>
      </c>
      <c r="N6" s="86">
        <v>10</v>
      </c>
      <c r="O6" s="86">
        <v>65</v>
      </c>
      <c r="P6" s="86">
        <v>12</v>
      </c>
    </row>
    <row r="7" spans="1:16" x14ac:dyDescent="0.25">
      <c r="A7" t="s">
        <v>159</v>
      </c>
      <c r="C7" s="25">
        <v>158</v>
      </c>
      <c r="D7" s="25">
        <v>11</v>
      </c>
      <c r="E7" s="25">
        <v>5</v>
      </c>
      <c r="F7" s="10"/>
      <c r="G7" s="25">
        <v>153</v>
      </c>
      <c r="H7" s="10"/>
      <c r="I7" s="25">
        <v>113</v>
      </c>
      <c r="J7" s="25">
        <v>138</v>
      </c>
      <c r="K7" s="25">
        <v>76</v>
      </c>
      <c r="M7" s="25">
        <v>187</v>
      </c>
      <c r="N7" s="87"/>
      <c r="O7" s="87"/>
      <c r="P7" s="87"/>
    </row>
    <row r="8" spans="1:16" x14ac:dyDescent="0.25">
      <c r="A8" t="s">
        <v>160</v>
      </c>
      <c r="C8" s="25">
        <v>176</v>
      </c>
      <c r="D8" s="25">
        <v>6</v>
      </c>
      <c r="E8" s="25">
        <v>1</v>
      </c>
      <c r="F8" s="10"/>
      <c r="G8" s="25">
        <v>162</v>
      </c>
      <c r="H8" s="10"/>
      <c r="I8" s="25">
        <v>123</v>
      </c>
      <c r="J8" s="25">
        <v>164</v>
      </c>
      <c r="K8" s="25">
        <v>62</v>
      </c>
      <c r="M8" s="25">
        <v>200</v>
      </c>
      <c r="N8" s="88"/>
      <c r="O8" s="88"/>
      <c r="P8" s="88"/>
    </row>
    <row r="9" spans="1:16" ht="5.0999999999999996" customHeight="1" thickBot="1" x14ac:dyDescent="0.3">
      <c r="I9"/>
    </row>
    <row r="10" spans="1:16" ht="15.75" thickBot="1" x14ac:dyDescent="0.3">
      <c r="A10" s="6" t="s">
        <v>22</v>
      </c>
      <c r="C10" s="14">
        <f>+SUM(C6:C8)</f>
        <v>400</v>
      </c>
      <c r="D10" s="14">
        <f>+SUM(D6:D8)</f>
        <v>26</v>
      </c>
      <c r="E10" s="14">
        <f>+SUM(E6:E8)</f>
        <v>8</v>
      </c>
      <c r="G10" s="14">
        <f>+SUM(G6:G8)</f>
        <v>386</v>
      </c>
      <c r="I10" s="14">
        <f>+SUM(I6:I8)</f>
        <v>293</v>
      </c>
      <c r="J10" s="14">
        <f>+SUM(J6:J8)</f>
        <v>369</v>
      </c>
      <c r="K10" s="14">
        <f>+SUM(K6:K8)</f>
        <v>162</v>
      </c>
      <c r="M10" s="14">
        <f>+SUM(M6:M8)</f>
        <v>467</v>
      </c>
      <c r="N10" s="14">
        <f>+SUM(N6:N8)</f>
        <v>10</v>
      </c>
      <c r="O10" s="14">
        <f>+SUM(O6:O8)</f>
        <v>65</v>
      </c>
      <c r="P10" s="14">
        <f>+SUM(P6:P8)</f>
        <v>12</v>
      </c>
    </row>
    <row r="11" spans="1:16" x14ac:dyDescent="0.25">
      <c r="A11" s="4" t="s">
        <v>31</v>
      </c>
      <c r="C11" s="25">
        <v>7</v>
      </c>
      <c r="D11" s="25">
        <v>2</v>
      </c>
      <c r="E11" s="25">
        <v>0</v>
      </c>
      <c r="F11" s="10"/>
      <c r="G11" s="25">
        <v>7</v>
      </c>
      <c r="H11" s="10"/>
      <c r="I11" s="25">
        <v>0</v>
      </c>
      <c r="J11" s="25">
        <v>7</v>
      </c>
      <c r="K11" s="25">
        <v>10</v>
      </c>
    </row>
    <row r="12" spans="1:16" x14ac:dyDescent="0.25">
      <c r="A12" s="4" t="s">
        <v>23</v>
      </c>
      <c r="C12" s="13">
        <v>52</v>
      </c>
      <c r="D12" s="13">
        <v>3</v>
      </c>
      <c r="E12" s="13">
        <v>2</v>
      </c>
      <c r="F12" s="10"/>
      <c r="G12" s="13">
        <v>58</v>
      </c>
      <c r="H12" s="10"/>
      <c r="I12" s="13">
        <v>38</v>
      </c>
      <c r="J12" s="13">
        <v>47</v>
      </c>
      <c r="K12" s="13">
        <v>29</v>
      </c>
    </row>
    <row r="13" spans="1:16" ht="15.75" thickBot="1" x14ac:dyDescent="0.3">
      <c r="A13" s="9" t="s">
        <v>39</v>
      </c>
      <c r="C13" s="13">
        <v>10</v>
      </c>
      <c r="D13" s="13">
        <v>0</v>
      </c>
      <c r="E13" s="13">
        <v>0</v>
      </c>
      <c r="F13" s="10"/>
      <c r="G13" s="13">
        <v>9</v>
      </c>
      <c r="H13" s="10"/>
      <c r="I13" s="13">
        <v>5</v>
      </c>
      <c r="J13" s="13">
        <v>6</v>
      </c>
      <c r="K13" s="13">
        <v>6</v>
      </c>
    </row>
    <row r="14" spans="1:16" ht="15.75" thickBot="1" x14ac:dyDescent="0.3">
      <c r="A14" s="7" t="s">
        <v>24</v>
      </c>
      <c r="C14" s="14">
        <f>+SUM(C10:C13)</f>
        <v>469</v>
      </c>
      <c r="D14" s="14">
        <f>+SUM(D10:D13)</f>
        <v>31</v>
      </c>
      <c r="E14" s="14">
        <f>+SUM(E10:E13)</f>
        <v>10</v>
      </c>
      <c r="G14" s="14">
        <f>+SUM(G10:G13)</f>
        <v>460</v>
      </c>
      <c r="I14" s="14">
        <f>+SUM(I10:I13)</f>
        <v>336</v>
      </c>
      <c r="J14" s="14">
        <f>+SUM(J10:J13)</f>
        <v>429</v>
      </c>
      <c r="K14" s="14">
        <f>+SUM(K10:K13)</f>
        <v>207</v>
      </c>
    </row>
  </sheetData>
  <mergeCells count="10">
    <mergeCell ref="N6:N8"/>
    <mergeCell ref="O6:O8"/>
    <mergeCell ref="P6:P8"/>
    <mergeCell ref="C2:E3"/>
    <mergeCell ref="I2:K3"/>
    <mergeCell ref="M2:P3"/>
    <mergeCell ref="M4:M5"/>
    <mergeCell ref="N4:N5"/>
    <mergeCell ref="O4:O5"/>
    <mergeCell ref="P4:P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1.85546875" style="10" customWidth="1"/>
    <col min="10" max="10" width="1.7109375" style="46" customWidth="1"/>
    <col min="11" max="11" width="11.85546875" customWidth="1"/>
    <col min="12" max="12" width="1.7109375" customWidth="1"/>
    <col min="13" max="15" width="9.7109375" customWidth="1"/>
    <col min="16" max="16" width="10.7109375" customWidth="1"/>
  </cols>
  <sheetData>
    <row r="2" spans="1:16" x14ac:dyDescent="0.25">
      <c r="C2" s="89" t="s">
        <v>32</v>
      </c>
      <c r="D2" s="90"/>
      <c r="E2" s="91"/>
      <c r="F2" s="12"/>
      <c r="G2" s="15" t="s">
        <v>36</v>
      </c>
      <c r="I2" s="58" t="s">
        <v>33</v>
      </c>
      <c r="J2" s="47"/>
      <c r="K2" s="58" t="s">
        <v>33</v>
      </c>
      <c r="M2" s="89" t="s">
        <v>38</v>
      </c>
      <c r="N2" s="90"/>
      <c r="O2" s="90"/>
      <c r="P2" s="91"/>
    </row>
    <row r="3" spans="1:16" ht="15.75" thickBot="1" x14ac:dyDescent="0.3">
      <c r="C3" s="92"/>
      <c r="D3" s="93"/>
      <c r="E3" s="94"/>
      <c r="F3" s="12"/>
      <c r="G3" s="16" t="s">
        <v>37</v>
      </c>
      <c r="I3" s="48" t="s">
        <v>34</v>
      </c>
      <c r="J3" s="47"/>
      <c r="K3" s="48" t="s">
        <v>35</v>
      </c>
      <c r="M3" s="92"/>
      <c r="N3" s="93"/>
      <c r="O3" s="93"/>
      <c r="P3" s="94"/>
    </row>
    <row r="4" spans="1:16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23" t="s">
        <v>318</v>
      </c>
      <c r="J4" s="45"/>
      <c r="K4" s="23" t="s">
        <v>331</v>
      </c>
      <c r="M4" s="95" t="s">
        <v>40</v>
      </c>
      <c r="N4" s="97" t="s">
        <v>31</v>
      </c>
      <c r="O4" s="97" t="s">
        <v>23</v>
      </c>
      <c r="P4" s="99" t="s">
        <v>39</v>
      </c>
    </row>
    <row r="5" spans="1:16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4" t="s">
        <v>332</v>
      </c>
      <c r="J5" s="45"/>
      <c r="K5" s="24" t="s">
        <v>333</v>
      </c>
      <c r="M5" s="96"/>
      <c r="N5" s="98"/>
      <c r="O5" s="98"/>
      <c r="P5" s="100"/>
    </row>
    <row r="6" spans="1:16" x14ac:dyDescent="0.25">
      <c r="A6" t="s">
        <v>162</v>
      </c>
      <c r="C6" s="25">
        <v>22</v>
      </c>
      <c r="D6" s="25">
        <v>1</v>
      </c>
      <c r="E6" s="25">
        <v>0</v>
      </c>
      <c r="F6" s="10"/>
      <c r="G6" s="25">
        <v>20</v>
      </c>
      <c r="H6" s="10"/>
      <c r="I6" s="25">
        <v>20</v>
      </c>
      <c r="J6" s="45"/>
      <c r="K6" s="25"/>
      <c r="M6" s="25">
        <v>25</v>
      </c>
      <c r="N6" s="88">
        <v>5</v>
      </c>
      <c r="O6" s="88">
        <v>45</v>
      </c>
      <c r="P6" s="88">
        <v>0</v>
      </c>
    </row>
    <row r="7" spans="1:16" x14ac:dyDescent="0.25">
      <c r="A7" t="s">
        <v>163</v>
      </c>
      <c r="C7" s="25">
        <v>36</v>
      </c>
      <c r="D7" s="25">
        <v>1</v>
      </c>
      <c r="E7" s="25">
        <v>1</v>
      </c>
      <c r="F7" s="10"/>
      <c r="G7" s="25">
        <v>34</v>
      </c>
      <c r="H7" s="10"/>
      <c r="I7" s="25">
        <v>35</v>
      </c>
      <c r="J7" s="45"/>
      <c r="K7" s="25"/>
      <c r="M7" s="25">
        <v>39</v>
      </c>
      <c r="N7" s="117"/>
      <c r="O7" s="117"/>
      <c r="P7" s="117"/>
    </row>
    <row r="8" spans="1:16" x14ac:dyDescent="0.25">
      <c r="A8" t="s">
        <v>164</v>
      </c>
      <c r="C8" s="25">
        <v>31</v>
      </c>
      <c r="D8" s="25">
        <v>0</v>
      </c>
      <c r="E8" s="25">
        <v>2</v>
      </c>
      <c r="F8" s="10"/>
      <c r="G8" s="25">
        <v>31</v>
      </c>
      <c r="H8" s="10"/>
      <c r="I8" s="25">
        <v>30</v>
      </c>
      <c r="J8" s="45"/>
      <c r="K8" s="25"/>
      <c r="M8" s="25">
        <v>33</v>
      </c>
      <c r="N8" s="117"/>
      <c r="O8" s="117"/>
      <c r="P8" s="117"/>
    </row>
    <row r="9" spans="1:16" x14ac:dyDescent="0.25">
      <c r="A9" t="s">
        <v>165</v>
      </c>
      <c r="C9" s="25">
        <v>29</v>
      </c>
      <c r="D9" s="25">
        <v>0</v>
      </c>
      <c r="E9" s="25">
        <v>0</v>
      </c>
      <c r="F9" s="10"/>
      <c r="G9" s="25">
        <v>27</v>
      </c>
      <c r="H9" s="10"/>
      <c r="I9" s="25">
        <v>27</v>
      </c>
      <c r="J9" s="45"/>
      <c r="K9" s="25"/>
      <c r="M9" s="25">
        <v>29</v>
      </c>
      <c r="N9" s="117"/>
      <c r="O9" s="117"/>
      <c r="P9" s="117"/>
    </row>
    <row r="10" spans="1:16" x14ac:dyDescent="0.25">
      <c r="A10" t="s">
        <v>166</v>
      </c>
      <c r="C10" s="25">
        <v>28</v>
      </c>
      <c r="D10" s="25">
        <v>1</v>
      </c>
      <c r="E10" s="25">
        <v>1</v>
      </c>
      <c r="F10" s="10"/>
      <c r="G10" s="25">
        <v>21</v>
      </c>
      <c r="H10" s="10"/>
      <c r="I10" s="25"/>
      <c r="J10" s="45"/>
      <c r="K10" s="25">
        <v>22</v>
      </c>
      <c r="M10" s="25">
        <v>35</v>
      </c>
      <c r="N10" s="117">
        <v>7</v>
      </c>
      <c r="O10" s="117">
        <v>51</v>
      </c>
      <c r="P10" s="117">
        <v>1</v>
      </c>
    </row>
    <row r="11" spans="1:16" x14ac:dyDescent="0.25">
      <c r="A11" t="s">
        <v>167</v>
      </c>
      <c r="C11" s="25">
        <v>39</v>
      </c>
      <c r="D11" s="25">
        <v>1</v>
      </c>
      <c r="E11" s="25">
        <v>0</v>
      </c>
      <c r="F11" s="10"/>
      <c r="G11" s="25">
        <v>33</v>
      </c>
      <c r="H11" s="10"/>
      <c r="I11" s="25"/>
      <c r="J11" s="45"/>
      <c r="K11" s="25">
        <v>33</v>
      </c>
      <c r="M11" s="25">
        <v>42</v>
      </c>
      <c r="N11" s="117"/>
      <c r="O11" s="117"/>
      <c r="P11" s="117"/>
    </row>
    <row r="12" spans="1:16" x14ac:dyDescent="0.25">
      <c r="A12" t="s">
        <v>168</v>
      </c>
      <c r="C12" s="25">
        <v>47</v>
      </c>
      <c r="D12" s="25">
        <v>2</v>
      </c>
      <c r="E12" s="25">
        <v>0</v>
      </c>
      <c r="F12" s="10"/>
      <c r="G12" s="25">
        <v>46</v>
      </c>
      <c r="H12" s="10"/>
      <c r="I12" s="25"/>
      <c r="J12" s="45"/>
      <c r="K12" s="25">
        <v>45</v>
      </c>
      <c r="M12" s="25">
        <v>52</v>
      </c>
      <c r="N12" s="117"/>
      <c r="O12" s="117"/>
      <c r="P12" s="117"/>
    </row>
    <row r="13" spans="1:16" x14ac:dyDescent="0.25">
      <c r="A13" t="s">
        <v>169</v>
      </c>
      <c r="C13" s="25">
        <v>29</v>
      </c>
      <c r="D13" s="25">
        <v>2</v>
      </c>
      <c r="E13" s="25">
        <v>0</v>
      </c>
      <c r="F13" s="10"/>
      <c r="G13" s="25">
        <v>28</v>
      </c>
      <c r="H13" s="10"/>
      <c r="I13" s="25"/>
      <c r="J13" s="45"/>
      <c r="K13" s="25">
        <v>28</v>
      </c>
      <c r="M13" s="25">
        <v>34</v>
      </c>
      <c r="N13" s="117"/>
      <c r="O13" s="117"/>
      <c r="P13" s="117"/>
    </row>
    <row r="14" spans="1:16" ht="5.0999999999999996" customHeight="1" thickBot="1" x14ac:dyDescent="0.3">
      <c r="I14"/>
    </row>
    <row r="15" spans="1:16" ht="15.75" thickBot="1" x14ac:dyDescent="0.3">
      <c r="A15" s="6" t="s">
        <v>22</v>
      </c>
      <c r="C15" s="14">
        <f>+SUM(C6:C13)</f>
        <v>261</v>
      </c>
      <c r="D15" s="14">
        <f>+SUM(D6:D13)</f>
        <v>8</v>
      </c>
      <c r="E15" s="14">
        <f>+SUM(E6:E13)</f>
        <v>4</v>
      </c>
      <c r="G15" s="14">
        <f>+SUM(G6:G13)</f>
        <v>240</v>
      </c>
      <c r="I15" s="14">
        <f>+SUM(I6:I13)</f>
        <v>112</v>
      </c>
      <c r="J15" s="45"/>
      <c r="K15" s="14">
        <f>+SUM(K6:K13)</f>
        <v>128</v>
      </c>
      <c r="M15" s="14">
        <f>+SUM(M6:M13)</f>
        <v>289</v>
      </c>
      <c r="N15" s="14">
        <f>+SUM(N6:N13)</f>
        <v>12</v>
      </c>
      <c r="O15" s="14">
        <f>+SUM(O6:O13)</f>
        <v>96</v>
      </c>
      <c r="P15" s="14">
        <f>+SUM(P6:P13)</f>
        <v>1</v>
      </c>
    </row>
    <row r="16" spans="1:16" x14ac:dyDescent="0.25">
      <c r="A16" s="4" t="s">
        <v>31</v>
      </c>
      <c r="C16" s="25">
        <v>12</v>
      </c>
      <c r="D16" s="25">
        <v>0</v>
      </c>
      <c r="E16" s="25">
        <v>0</v>
      </c>
      <c r="F16" s="10"/>
      <c r="G16" s="25">
        <v>10</v>
      </c>
      <c r="H16" s="10"/>
      <c r="I16" s="25">
        <v>3</v>
      </c>
      <c r="J16" s="45"/>
      <c r="K16" s="25">
        <v>6</v>
      </c>
    </row>
    <row r="17" spans="1:11" x14ac:dyDescent="0.25">
      <c r="A17" s="4" t="s">
        <v>23</v>
      </c>
      <c r="C17" s="13">
        <v>80</v>
      </c>
      <c r="D17" s="13">
        <v>8</v>
      </c>
      <c r="E17" s="13">
        <v>2</v>
      </c>
      <c r="F17" s="10"/>
      <c r="G17" s="13">
        <v>79</v>
      </c>
      <c r="H17" s="10"/>
      <c r="I17" s="13">
        <v>39</v>
      </c>
      <c r="J17" s="45"/>
      <c r="K17" s="13">
        <v>39</v>
      </c>
    </row>
    <row r="18" spans="1:11" ht="15.75" thickBot="1" x14ac:dyDescent="0.3">
      <c r="A18" s="9" t="s">
        <v>39</v>
      </c>
      <c r="C18" s="13">
        <v>1</v>
      </c>
      <c r="D18" s="13">
        <v>0</v>
      </c>
      <c r="E18" s="13">
        <v>0</v>
      </c>
      <c r="F18" s="10"/>
      <c r="G18" s="13">
        <v>1</v>
      </c>
      <c r="H18" s="10"/>
      <c r="I18" s="13">
        <v>0</v>
      </c>
      <c r="J18" s="45"/>
      <c r="K18" s="13">
        <v>1</v>
      </c>
    </row>
    <row r="19" spans="1:11" ht="15.75" thickBot="1" x14ac:dyDescent="0.3">
      <c r="A19" s="7" t="s">
        <v>24</v>
      </c>
      <c r="C19" s="14">
        <f>+SUM(C15:C18)</f>
        <v>354</v>
      </c>
      <c r="D19" s="14">
        <f>+SUM(D15:D18)</f>
        <v>16</v>
      </c>
      <c r="E19" s="14">
        <f>+SUM(E15:E18)</f>
        <v>6</v>
      </c>
      <c r="G19" s="14">
        <f>+SUM(G15:G18)</f>
        <v>330</v>
      </c>
      <c r="I19" s="14">
        <f>+SUM(I15:I18)</f>
        <v>154</v>
      </c>
      <c r="J19" s="45"/>
      <c r="K19" s="14">
        <f>+SUM(K15:K18)</f>
        <v>174</v>
      </c>
    </row>
  </sheetData>
  <mergeCells count="12">
    <mergeCell ref="C2:E3"/>
    <mergeCell ref="M2:P3"/>
    <mergeCell ref="M4:M5"/>
    <mergeCell ref="N4:N5"/>
    <mergeCell ref="O4:O5"/>
    <mergeCell ref="P4:P5"/>
    <mergeCell ref="N6:N9"/>
    <mergeCell ref="O6:O9"/>
    <mergeCell ref="P6:P9"/>
    <mergeCell ref="N10:N13"/>
    <mergeCell ref="O10:O13"/>
    <mergeCell ref="P10:P13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18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style="1" customWidth="1"/>
    <col min="2" max="2" width="1.7109375" style="1" customWidth="1"/>
    <col min="3" max="5" width="11.28515625" style="32" customWidth="1"/>
    <col min="6" max="6" width="1.7109375" style="32" customWidth="1"/>
    <col min="7" max="7" width="13.85546875" style="32" bestFit="1" customWidth="1"/>
    <col min="8" max="8" width="1.7109375" style="32" customWidth="1"/>
    <col min="9" max="9" width="10.7109375" style="32" customWidth="1"/>
    <col min="10" max="10" width="1.7109375" style="32" customWidth="1"/>
    <col min="11" max="11" width="10.7109375" style="32" customWidth="1"/>
    <col min="12" max="12" width="1.7109375" style="32" customWidth="1"/>
    <col min="13" max="15" width="9.7109375" style="32" customWidth="1"/>
    <col min="16" max="16" width="10.7109375" style="32" customWidth="1"/>
    <col min="17" max="50" width="11.85546875" style="10" customWidth="1"/>
    <col min="51" max="64" width="9.140625" style="10"/>
  </cols>
  <sheetData>
    <row r="2" spans="1:16" x14ac:dyDescent="0.25">
      <c r="A2" s="8"/>
      <c r="B2" s="8"/>
      <c r="C2" s="63" t="s">
        <v>32</v>
      </c>
      <c r="D2" s="64"/>
      <c r="E2" s="65"/>
      <c r="F2" s="33"/>
      <c r="G2" s="34" t="s">
        <v>36</v>
      </c>
      <c r="H2" s="55"/>
      <c r="I2" s="34" t="s">
        <v>33</v>
      </c>
      <c r="J2" s="55"/>
      <c r="K2" s="34" t="s">
        <v>33</v>
      </c>
      <c r="M2" s="63" t="s">
        <v>38</v>
      </c>
      <c r="N2" s="64"/>
      <c r="O2" s="64"/>
      <c r="P2" s="65"/>
    </row>
    <row r="3" spans="1:16" ht="15.75" thickBot="1" x14ac:dyDescent="0.3">
      <c r="A3" s="8"/>
      <c r="B3" s="8"/>
      <c r="C3" s="81"/>
      <c r="D3" s="82"/>
      <c r="E3" s="83"/>
      <c r="F3" s="33"/>
      <c r="G3" s="35" t="s">
        <v>37</v>
      </c>
      <c r="H3" s="55"/>
      <c r="I3" s="35" t="s">
        <v>34</v>
      </c>
      <c r="J3" s="55"/>
      <c r="K3" s="35" t="s">
        <v>35</v>
      </c>
      <c r="M3" s="66"/>
      <c r="N3" s="67"/>
      <c r="O3" s="67"/>
      <c r="P3" s="68"/>
    </row>
    <row r="4" spans="1:16" ht="15" customHeight="1" x14ac:dyDescent="0.25">
      <c r="A4" s="8"/>
      <c r="B4" s="8"/>
      <c r="C4" s="36" t="str">
        <f>+'Leed Sheet (R)'!B4</f>
        <v xml:space="preserve">Jeff </v>
      </c>
      <c r="D4" s="59" t="str">
        <f>+'Leed Sheet (R)'!C4</f>
        <v>Sean</v>
      </c>
      <c r="E4" s="37" t="str">
        <f>+'Leed Sheet (R)'!D4</f>
        <v>John</v>
      </c>
      <c r="G4" s="38" t="str">
        <f>+'Leed Sheet (R)'!F4</f>
        <v>Amy</v>
      </c>
      <c r="I4" s="38" t="s">
        <v>270</v>
      </c>
      <c r="K4" s="38" t="s">
        <v>271</v>
      </c>
      <c r="M4" s="84" t="s">
        <v>40</v>
      </c>
      <c r="N4" s="72" t="s">
        <v>31</v>
      </c>
      <c r="O4" s="72" t="s">
        <v>23</v>
      </c>
      <c r="P4" s="76" t="s">
        <v>39</v>
      </c>
    </row>
    <row r="5" spans="1:16" ht="15.75" thickBot="1" x14ac:dyDescent="0.3">
      <c r="A5" s="8"/>
      <c r="B5" s="8"/>
      <c r="C5" s="39" t="str">
        <f>+'Leed Sheet (R)'!B5</f>
        <v>VAN DREW</v>
      </c>
      <c r="D5" s="60" t="str">
        <f>+'Leed Sheet (R)'!C5</f>
        <v>PIGNATELLI</v>
      </c>
      <c r="E5" s="40" t="str">
        <f>+'Leed Sheet (R)'!D5</f>
        <v>BARKER</v>
      </c>
      <c r="G5" s="41" t="str">
        <f>+'Leed Sheet (R)'!F5</f>
        <v>GATTO</v>
      </c>
      <c r="I5" s="41" t="s">
        <v>272</v>
      </c>
      <c r="K5" s="41" t="s">
        <v>273</v>
      </c>
      <c r="M5" s="85"/>
      <c r="N5" s="73"/>
      <c r="O5" s="73"/>
      <c r="P5" s="77"/>
    </row>
    <row r="6" spans="1:16" ht="5.0999999999999996" customHeight="1" x14ac:dyDescent="0.25">
      <c r="A6" s="8"/>
      <c r="B6" s="8"/>
    </row>
    <row r="7" spans="1:16" x14ac:dyDescent="0.25">
      <c r="A7" s="1" t="s">
        <v>25</v>
      </c>
      <c r="C7" s="28">
        <v>82</v>
      </c>
      <c r="D7" s="28">
        <v>3</v>
      </c>
      <c r="E7" s="28">
        <v>1</v>
      </c>
      <c r="G7" s="28">
        <v>78</v>
      </c>
      <c r="I7" s="28">
        <v>78</v>
      </c>
      <c r="K7" s="28"/>
      <c r="M7" s="28">
        <v>91</v>
      </c>
      <c r="N7" s="78">
        <v>10</v>
      </c>
      <c r="O7" s="78">
        <v>37</v>
      </c>
      <c r="P7" s="78">
        <v>5</v>
      </c>
    </row>
    <row r="8" spans="1:16" x14ac:dyDescent="0.25">
      <c r="A8" s="1" t="s">
        <v>26</v>
      </c>
      <c r="C8" s="28">
        <v>80</v>
      </c>
      <c r="D8" s="28">
        <v>3</v>
      </c>
      <c r="E8" s="28">
        <v>0</v>
      </c>
      <c r="G8" s="28">
        <v>74</v>
      </c>
      <c r="I8" s="28">
        <v>75</v>
      </c>
      <c r="K8" s="28"/>
      <c r="M8" s="28">
        <v>87</v>
      </c>
      <c r="N8" s="79"/>
      <c r="O8" s="79"/>
      <c r="P8" s="79"/>
    </row>
    <row r="9" spans="1:16" x14ac:dyDescent="0.25">
      <c r="A9" s="1" t="s">
        <v>27</v>
      </c>
      <c r="C9" s="28">
        <v>82</v>
      </c>
      <c r="D9" s="28">
        <v>3</v>
      </c>
      <c r="E9" s="28">
        <v>1</v>
      </c>
      <c r="G9" s="28">
        <v>81</v>
      </c>
      <c r="I9" s="28">
        <v>82</v>
      </c>
      <c r="K9" s="28"/>
      <c r="M9" s="28">
        <v>89</v>
      </c>
      <c r="N9" s="80"/>
      <c r="O9" s="80"/>
      <c r="P9" s="80"/>
    </row>
    <row r="10" spans="1:16" x14ac:dyDescent="0.25">
      <c r="A10" s="1" t="s">
        <v>28</v>
      </c>
      <c r="C10" s="28">
        <v>82</v>
      </c>
      <c r="D10" s="28">
        <v>4</v>
      </c>
      <c r="E10" s="28">
        <v>0</v>
      </c>
      <c r="G10" s="28">
        <v>74</v>
      </c>
      <c r="I10" s="28"/>
      <c r="K10" s="28">
        <v>76</v>
      </c>
      <c r="M10" s="28">
        <v>91</v>
      </c>
      <c r="N10" s="78">
        <v>17</v>
      </c>
      <c r="O10" s="78">
        <v>37</v>
      </c>
      <c r="P10" s="78">
        <v>7</v>
      </c>
    </row>
    <row r="11" spans="1:16" x14ac:dyDescent="0.25">
      <c r="A11" s="1" t="s">
        <v>29</v>
      </c>
      <c r="C11" s="28">
        <v>43</v>
      </c>
      <c r="D11" s="28">
        <v>3</v>
      </c>
      <c r="E11" s="28">
        <v>0</v>
      </c>
      <c r="G11" s="28">
        <v>44</v>
      </c>
      <c r="I11" s="28"/>
      <c r="K11" s="28">
        <v>44</v>
      </c>
      <c r="M11" s="28">
        <v>48</v>
      </c>
      <c r="N11" s="79"/>
      <c r="O11" s="79"/>
      <c r="P11" s="79"/>
    </row>
    <row r="12" spans="1:16" x14ac:dyDescent="0.25">
      <c r="A12" s="1" t="s">
        <v>30</v>
      </c>
      <c r="C12" s="28">
        <v>79</v>
      </c>
      <c r="D12" s="28">
        <v>0</v>
      </c>
      <c r="E12" s="28">
        <v>2</v>
      </c>
      <c r="G12" s="28">
        <v>74</v>
      </c>
      <c r="I12" s="28"/>
      <c r="K12" s="28">
        <v>75</v>
      </c>
      <c r="M12" s="28">
        <v>86</v>
      </c>
      <c r="N12" s="80"/>
      <c r="O12" s="80"/>
      <c r="P12" s="80"/>
    </row>
    <row r="13" spans="1:16" ht="5.0999999999999996" customHeight="1" thickBot="1" x14ac:dyDescent="0.3"/>
    <row r="14" spans="1:16" ht="15.75" thickBot="1" x14ac:dyDescent="0.3">
      <c r="A14" s="6" t="s">
        <v>22</v>
      </c>
      <c r="B14" s="6"/>
      <c r="C14" s="29">
        <f>+SUM(C7:C12)</f>
        <v>448</v>
      </c>
      <c r="D14" s="29">
        <f>+SUM(D7:D12)</f>
        <v>16</v>
      </c>
      <c r="E14" s="29">
        <f>+SUM(E7:E12)</f>
        <v>4</v>
      </c>
      <c r="G14" s="29">
        <f>+SUM(G7:G12)</f>
        <v>425</v>
      </c>
      <c r="I14" s="29">
        <f>+SUM(I7:I12)</f>
        <v>235</v>
      </c>
      <c r="K14" s="29">
        <f>+SUM(K7:K12)</f>
        <v>195</v>
      </c>
      <c r="M14" s="29">
        <f t="shared" ref="M14:P14" si="0">+SUM(M7:M12)</f>
        <v>492</v>
      </c>
      <c r="N14" s="29">
        <f t="shared" si="0"/>
        <v>27</v>
      </c>
      <c r="O14" s="29">
        <f t="shared" si="0"/>
        <v>74</v>
      </c>
      <c r="P14" s="29">
        <f t="shared" si="0"/>
        <v>12</v>
      </c>
    </row>
    <row r="15" spans="1:16" x14ac:dyDescent="0.25">
      <c r="A15" s="4" t="s">
        <v>31</v>
      </c>
      <c r="B15" s="4"/>
      <c r="C15" s="31">
        <v>23</v>
      </c>
      <c r="D15" s="31">
        <v>2</v>
      </c>
      <c r="E15" s="31">
        <v>0</v>
      </c>
      <c r="G15" s="31">
        <v>22</v>
      </c>
      <c r="I15" s="31">
        <v>7</v>
      </c>
      <c r="K15" s="31">
        <v>16</v>
      </c>
    </row>
    <row r="16" spans="1:16" x14ac:dyDescent="0.25">
      <c r="A16" s="4" t="s">
        <v>23</v>
      </c>
      <c r="B16" s="9"/>
      <c r="C16" s="28">
        <v>62</v>
      </c>
      <c r="D16" s="28">
        <v>7</v>
      </c>
      <c r="E16" s="28">
        <v>3</v>
      </c>
      <c r="G16" s="28">
        <v>66</v>
      </c>
      <c r="I16" s="28">
        <v>35</v>
      </c>
      <c r="K16" s="28">
        <v>31</v>
      </c>
    </row>
    <row r="17" spans="1:11" ht="15.75" thickBot="1" x14ac:dyDescent="0.3">
      <c r="A17" s="9" t="s">
        <v>39</v>
      </c>
      <c r="B17" s="9"/>
      <c r="C17" s="28">
        <v>11</v>
      </c>
      <c r="D17" s="28">
        <v>0</v>
      </c>
      <c r="E17" s="28">
        <v>1</v>
      </c>
      <c r="G17" s="28">
        <v>11</v>
      </c>
      <c r="I17" s="28">
        <v>4</v>
      </c>
      <c r="K17" s="28">
        <v>6</v>
      </c>
    </row>
    <row r="18" spans="1:11" ht="15.75" thickBot="1" x14ac:dyDescent="0.3">
      <c r="A18" s="7" t="s">
        <v>24</v>
      </c>
      <c r="B18" s="7"/>
      <c r="C18" s="29">
        <f>+SUM(C14:C17)</f>
        <v>544</v>
      </c>
      <c r="D18" s="29">
        <f>+SUM(D14:D17)</f>
        <v>25</v>
      </c>
      <c r="E18" s="29">
        <f>+SUM(E14:E17)</f>
        <v>8</v>
      </c>
      <c r="G18" s="29">
        <f>+SUM(G14:G17)</f>
        <v>524</v>
      </c>
      <c r="I18" s="29">
        <f>SUM(I14:I17)</f>
        <v>281</v>
      </c>
      <c r="K18" s="29">
        <f>+SUM(K14:K17)</f>
        <v>248</v>
      </c>
    </row>
  </sheetData>
  <mergeCells count="12">
    <mergeCell ref="C2:E3"/>
    <mergeCell ref="M2:P3"/>
    <mergeCell ref="M4:M5"/>
    <mergeCell ref="N4:N5"/>
    <mergeCell ref="O4:O5"/>
    <mergeCell ref="P4:P5"/>
    <mergeCell ref="N7:N9"/>
    <mergeCell ref="O7:O9"/>
    <mergeCell ref="P7:P9"/>
    <mergeCell ref="N10:N12"/>
    <mergeCell ref="O10:O12"/>
    <mergeCell ref="P10:P12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1.85546875" style="10" customWidth="1"/>
    <col min="10" max="10" width="1.7109375" style="46" customWidth="1"/>
    <col min="11" max="11" width="11.85546875" customWidth="1"/>
    <col min="12" max="12" width="1.7109375" customWidth="1"/>
    <col min="13" max="15" width="9.7109375" customWidth="1"/>
    <col min="16" max="16" width="10.7109375" customWidth="1"/>
  </cols>
  <sheetData>
    <row r="2" spans="1:16" x14ac:dyDescent="0.25">
      <c r="C2" s="89" t="s">
        <v>32</v>
      </c>
      <c r="D2" s="90"/>
      <c r="E2" s="91"/>
      <c r="F2" s="12"/>
      <c r="G2" s="15" t="s">
        <v>36</v>
      </c>
      <c r="I2" s="58" t="s">
        <v>33</v>
      </c>
      <c r="J2" s="47"/>
      <c r="K2" s="58" t="s">
        <v>33</v>
      </c>
      <c r="M2" s="89" t="s">
        <v>38</v>
      </c>
      <c r="N2" s="90"/>
      <c r="O2" s="90"/>
      <c r="P2" s="91"/>
    </row>
    <row r="3" spans="1:16" ht="15.75" thickBot="1" x14ac:dyDescent="0.3">
      <c r="C3" s="92"/>
      <c r="D3" s="93"/>
      <c r="E3" s="94"/>
      <c r="F3" s="12"/>
      <c r="G3" s="16" t="s">
        <v>37</v>
      </c>
      <c r="I3" s="48" t="s">
        <v>34</v>
      </c>
      <c r="J3" s="47"/>
      <c r="K3" s="48" t="s">
        <v>35</v>
      </c>
      <c r="M3" s="92"/>
      <c r="N3" s="93"/>
      <c r="O3" s="93"/>
      <c r="P3" s="94"/>
    </row>
    <row r="4" spans="1:16" ht="15" customHeight="1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23" t="s">
        <v>170</v>
      </c>
      <c r="J4" s="45"/>
      <c r="K4" s="23" t="s">
        <v>170</v>
      </c>
      <c r="M4" s="95" t="s">
        <v>40</v>
      </c>
      <c r="N4" s="97" t="s">
        <v>31</v>
      </c>
      <c r="O4" s="97" t="s">
        <v>23</v>
      </c>
      <c r="P4" s="99" t="s">
        <v>39</v>
      </c>
    </row>
    <row r="5" spans="1:16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4" t="s">
        <v>171</v>
      </c>
      <c r="J5" s="45"/>
      <c r="K5" s="24" t="s">
        <v>171</v>
      </c>
      <c r="M5" s="96"/>
      <c r="N5" s="98"/>
      <c r="O5" s="98"/>
      <c r="P5" s="100"/>
    </row>
    <row r="6" spans="1:16" x14ac:dyDescent="0.25">
      <c r="A6" t="s">
        <v>172</v>
      </c>
      <c r="C6" s="25">
        <v>14</v>
      </c>
      <c r="D6" s="25">
        <v>0</v>
      </c>
      <c r="E6" s="25">
        <v>1</v>
      </c>
      <c r="F6" s="10"/>
      <c r="G6" s="25">
        <v>11</v>
      </c>
      <c r="H6" s="10"/>
      <c r="I6" s="25"/>
      <c r="J6" s="45"/>
      <c r="K6" s="25"/>
      <c r="M6" s="25">
        <v>15</v>
      </c>
      <c r="N6" s="86">
        <v>3</v>
      </c>
      <c r="O6" s="86">
        <v>14</v>
      </c>
      <c r="P6" s="86">
        <v>2</v>
      </c>
    </row>
    <row r="7" spans="1:16" x14ac:dyDescent="0.25">
      <c r="A7" t="s">
        <v>173</v>
      </c>
      <c r="C7" s="25">
        <v>6</v>
      </c>
      <c r="D7" s="25">
        <v>1</v>
      </c>
      <c r="E7" s="25">
        <v>1</v>
      </c>
      <c r="F7" s="10"/>
      <c r="G7" s="25">
        <v>7</v>
      </c>
      <c r="H7" s="10"/>
      <c r="I7" s="25"/>
      <c r="J7" s="45"/>
      <c r="K7" s="25"/>
      <c r="M7" s="25">
        <v>8</v>
      </c>
      <c r="N7" s="87"/>
      <c r="O7" s="87"/>
      <c r="P7" s="87"/>
    </row>
    <row r="8" spans="1:16" x14ac:dyDescent="0.25">
      <c r="A8" t="s">
        <v>174</v>
      </c>
      <c r="C8" s="25">
        <v>5</v>
      </c>
      <c r="D8" s="25">
        <v>0</v>
      </c>
      <c r="E8" s="25">
        <v>0</v>
      </c>
      <c r="F8" s="10"/>
      <c r="G8" s="25">
        <v>4</v>
      </c>
      <c r="H8" s="10"/>
      <c r="I8" s="25"/>
      <c r="J8" s="45"/>
      <c r="K8" s="25"/>
      <c r="M8" s="25">
        <v>5</v>
      </c>
      <c r="N8" s="87"/>
      <c r="O8" s="87"/>
      <c r="P8" s="87"/>
    </row>
    <row r="9" spans="1:16" x14ac:dyDescent="0.25">
      <c r="A9" t="s">
        <v>175</v>
      </c>
      <c r="C9" s="25">
        <v>1</v>
      </c>
      <c r="D9" s="25">
        <v>0</v>
      </c>
      <c r="E9" s="25">
        <v>0</v>
      </c>
      <c r="F9" s="10"/>
      <c r="G9" s="25">
        <v>1</v>
      </c>
      <c r="H9" s="10"/>
      <c r="I9" s="25"/>
      <c r="J9" s="45"/>
      <c r="K9" s="25"/>
      <c r="M9" s="25">
        <v>1</v>
      </c>
      <c r="N9" s="88"/>
      <c r="O9" s="88"/>
      <c r="P9" s="88"/>
    </row>
    <row r="10" spans="1:16" x14ac:dyDescent="0.25">
      <c r="A10" t="s">
        <v>176</v>
      </c>
      <c r="C10" s="25">
        <v>3</v>
      </c>
      <c r="D10" s="25">
        <v>0</v>
      </c>
      <c r="E10" s="25">
        <v>0</v>
      </c>
      <c r="F10" s="10"/>
      <c r="G10" s="25">
        <v>3</v>
      </c>
      <c r="H10" s="10"/>
      <c r="I10" s="25"/>
      <c r="J10" s="45"/>
      <c r="K10" s="25"/>
      <c r="M10" s="25">
        <v>3</v>
      </c>
      <c r="N10" s="118">
        <v>1</v>
      </c>
      <c r="O10" s="118">
        <v>12</v>
      </c>
      <c r="P10" s="118">
        <v>2</v>
      </c>
    </row>
    <row r="11" spans="1:16" x14ac:dyDescent="0.25">
      <c r="A11" t="s">
        <v>177</v>
      </c>
      <c r="C11" s="25">
        <v>7</v>
      </c>
      <c r="D11" s="25">
        <v>0</v>
      </c>
      <c r="E11" s="25">
        <v>1</v>
      </c>
      <c r="F11" s="10"/>
      <c r="G11" s="25">
        <v>5</v>
      </c>
      <c r="H11" s="10"/>
      <c r="I11" s="25"/>
      <c r="J11" s="45"/>
      <c r="K11" s="25"/>
      <c r="M11" s="25">
        <v>8</v>
      </c>
      <c r="N11" s="87"/>
      <c r="O11" s="87"/>
      <c r="P11" s="87"/>
    </row>
    <row r="12" spans="1:16" x14ac:dyDescent="0.25">
      <c r="A12" t="s">
        <v>178</v>
      </c>
      <c r="C12" s="25">
        <v>2</v>
      </c>
      <c r="D12" s="25">
        <v>0</v>
      </c>
      <c r="E12" s="25">
        <v>0</v>
      </c>
      <c r="F12" s="10"/>
      <c r="G12" s="25">
        <v>3</v>
      </c>
      <c r="H12" s="10"/>
      <c r="I12" s="25"/>
      <c r="J12" s="45"/>
      <c r="K12" s="25"/>
      <c r="M12" s="25">
        <v>3</v>
      </c>
      <c r="N12" s="87"/>
      <c r="O12" s="87"/>
      <c r="P12" s="87"/>
    </row>
    <row r="13" spans="1:16" x14ac:dyDescent="0.25">
      <c r="A13" t="s">
        <v>179</v>
      </c>
      <c r="C13" s="25">
        <v>11</v>
      </c>
      <c r="D13" s="25">
        <v>0</v>
      </c>
      <c r="E13" s="25">
        <v>0</v>
      </c>
      <c r="F13" s="10"/>
      <c r="G13" s="25">
        <v>11</v>
      </c>
      <c r="H13" s="10"/>
      <c r="I13" s="25"/>
      <c r="J13" s="45"/>
      <c r="K13" s="25"/>
      <c r="M13" s="25">
        <v>12</v>
      </c>
      <c r="N13" s="88"/>
      <c r="O13" s="88"/>
      <c r="P13" s="88"/>
    </row>
    <row r="14" spans="1:16" ht="4.5" customHeight="1" thickBot="1" x14ac:dyDescent="0.3">
      <c r="I14"/>
    </row>
    <row r="15" spans="1:16" ht="15.75" thickBot="1" x14ac:dyDescent="0.3">
      <c r="A15" s="6" t="s">
        <v>22</v>
      </c>
      <c r="C15" s="14">
        <f>+SUM(C6:C13)</f>
        <v>49</v>
      </c>
      <c r="D15" s="14">
        <f>+SUM(D6:D13)</f>
        <v>1</v>
      </c>
      <c r="E15" s="14">
        <f>+SUM(E6:E13)</f>
        <v>3</v>
      </c>
      <c r="G15" s="14">
        <f>+SUM(G6:G13)</f>
        <v>45</v>
      </c>
      <c r="I15" s="14">
        <f>+SUM(I6:I13)</f>
        <v>0</v>
      </c>
      <c r="J15" s="45"/>
      <c r="K15" s="14">
        <f>+SUM(K6:K13)</f>
        <v>0</v>
      </c>
      <c r="M15" s="14">
        <f>+SUM(M6:M13)</f>
        <v>55</v>
      </c>
      <c r="N15" s="14">
        <f>+SUM(N6:N13)</f>
        <v>4</v>
      </c>
      <c r="O15" s="14">
        <f>+SUM(O6:O13)</f>
        <v>26</v>
      </c>
      <c r="P15" s="14">
        <f>+SUM(P6:P13)</f>
        <v>4</v>
      </c>
    </row>
    <row r="16" spans="1:16" x14ac:dyDescent="0.25">
      <c r="A16" s="4" t="s">
        <v>31</v>
      </c>
      <c r="C16" s="25">
        <v>3</v>
      </c>
      <c r="D16" s="25">
        <v>0</v>
      </c>
      <c r="E16" s="25">
        <v>1</v>
      </c>
      <c r="F16" s="10"/>
      <c r="G16" s="25">
        <v>3</v>
      </c>
      <c r="H16" s="10"/>
      <c r="I16" s="25"/>
      <c r="J16" s="45"/>
      <c r="K16" s="25"/>
    </row>
    <row r="17" spans="1:11" x14ac:dyDescent="0.25">
      <c r="A17" s="4" t="s">
        <v>23</v>
      </c>
      <c r="C17" s="13">
        <v>19</v>
      </c>
      <c r="D17" s="13">
        <v>3</v>
      </c>
      <c r="E17" s="13">
        <v>1</v>
      </c>
      <c r="F17" s="10"/>
      <c r="G17" s="13">
        <v>20</v>
      </c>
      <c r="H17" s="10"/>
      <c r="I17" s="13"/>
      <c r="J17" s="45"/>
      <c r="K17" s="13"/>
    </row>
    <row r="18" spans="1:11" ht="15.75" thickBot="1" x14ac:dyDescent="0.3">
      <c r="A18" s="9" t="s">
        <v>39</v>
      </c>
      <c r="C18" s="13">
        <v>3</v>
      </c>
      <c r="D18" s="13">
        <v>0</v>
      </c>
      <c r="E18" s="13">
        <v>0</v>
      </c>
      <c r="F18" s="10"/>
      <c r="G18" s="13">
        <v>2</v>
      </c>
      <c r="H18" s="10"/>
      <c r="I18" s="13"/>
      <c r="J18" s="45"/>
      <c r="K18" s="13"/>
    </row>
    <row r="19" spans="1:11" ht="15.75" thickBot="1" x14ac:dyDescent="0.3">
      <c r="A19" s="7" t="s">
        <v>24</v>
      </c>
      <c r="C19" s="14">
        <f>+SUM(C15:C18)</f>
        <v>74</v>
      </c>
      <c r="D19" s="14">
        <f>+SUM(D15:D18)</f>
        <v>4</v>
      </c>
      <c r="E19" s="14">
        <f>+SUM(E15:E18)</f>
        <v>5</v>
      </c>
      <c r="G19" s="14">
        <f>+SUM(G15:G18)</f>
        <v>70</v>
      </c>
      <c r="I19" s="14">
        <f>+SUM(I15:I18)</f>
        <v>0</v>
      </c>
      <c r="J19" s="45"/>
      <c r="K19" s="14">
        <f>+SUM(K15:K18)</f>
        <v>0</v>
      </c>
    </row>
  </sheetData>
  <mergeCells count="12">
    <mergeCell ref="C2:E3"/>
    <mergeCell ref="M2:P3"/>
    <mergeCell ref="M4:M5"/>
    <mergeCell ref="N4:N5"/>
    <mergeCell ref="O4:O5"/>
    <mergeCell ref="P4:P5"/>
    <mergeCell ref="N6:N9"/>
    <mergeCell ref="O6:O9"/>
    <mergeCell ref="P6:P9"/>
    <mergeCell ref="N10:N13"/>
    <mergeCell ref="O10:O13"/>
    <mergeCell ref="P10:P13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3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3.85546875" customWidth="1"/>
    <col min="10" max="10" width="1.7109375" customWidth="1"/>
    <col min="11" max="11" width="11.85546875" style="10" customWidth="1"/>
    <col min="12" max="12" width="1.7109375" style="46" customWidth="1"/>
    <col min="13" max="13" width="11.85546875" customWidth="1"/>
    <col min="14" max="14" width="1.7109375" customWidth="1"/>
    <col min="15" max="17" width="9.7109375" customWidth="1"/>
    <col min="18" max="18" width="10.7109375" customWidth="1"/>
  </cols>
  <sheetData>
    <row r="2" spans="1:18" x14ac:dyDescent="0.25">
      <c r="C2" s="89" t="s">
        <v>32</v>
      </c>
      <c r="D2" s="90"/>
      <c r="E2" s="91"/>
      <c r="F2" s="12"/>
      <c r="G2" s="15" t="s">
        <v>36</v>
      </c>
      <c r="I2" s="34" t="s">
        <v>36</v>
      </c>
      <c r="K2" s="58" t="s">
        <v>33</v>
      </c>
      <c r="L2" s="47"/>
      <c r="M2" s="58" t="s">
        <v>33</v>
      </c>
      <c r="O2" s="89" t="s">
        <v>38</v>
      </c>
      <c r="P2" s="90"/>
      <c r="Q2" s="90"/>
      <c r="R2" s="91"/>
    </row>
    <row r="3" spans="1:18" ht="15.75" thickBot="1" x14ac:dyDescent="0.3">
      <c r="C3" s="92"/>
      <c r="D3" s="93"/>
      <c r="E3" s="94"/>
      <c r="F3" s="12"/>
      <c r="G3" s="16" t="s">
        <v>37</v>
      </c>
      <c r="I3" s="35" t="s">
        <v>42</v>
      </c>
      <c r="K3" s="48" t="s">
        <v>34</v>
      </c>
      <c r="L3" s="47"/>
      <c r="M3" s="48" t="s">
        <v>35</v>
      </c>
      <c r="O3" s="92"/>
      <c r="P3" s="93"/>
      <c r="Q3" s="93"/>
      <c r="R3" s="94"/>
    </row>
    <row r="4" spans="1:18" ht="15" customHeight="1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38" t="str">
        <f>+'Leed Sheet (R)'!J4</f>
        <v>Richard R.</v>
      </c>
      <c r="K4" s="23" t="s">
        <v>334</v>
      </c>
      <c r="L4" s="45"/>
      <c r="M4" s="23" t="s">
        <v>335</v>
      </c>
      <c r="O4" s="95" t="s">
        <v>40</v>
      </c>
      <c r="P4" s="97" t="s">
        <v>31</v>
      </c>
      <c r="Q4" s="97" t="s">
        <v>23</v>
      </c>
      <c r="R4" s="99" t="s">
        <v>39</v>
      </c>
    </row>
    <row r="5" spans="1:18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41" t="str">
        <f>+'Leed Sheet (R)'!J5</f>
        <v>DASE</v>
      </c>
      <c r="K5" s="24" t="s">
        <v>336</v>
      </c>
      <c r="L5" s="45"/>
      <c r="M5" s="24" t="s">
        <v>337</v>
      </c>
      <c r="O5" s="96"/>
      <c r="P5" s="98"/>
      <c r="Q5" s="98"/>
      <c r="R5" s="100"/>
    </row>
    <row r="6" spans="1:18" x14ac:dyDescent="0.25">
      <c r="A6" t="s">
        <v>180</v>
      </c>
      <c r="C6" s="25">
        <v>54</v>
      </c>
      <c r="D6" s="25">
        <v>3</v>
      </c>
      <c r="E6" s="25">
        <v>1</v>
      </c>
      <c r="F6" s="10"/>
      <c r="G6" s="25">
        <v>55</v>
      </c>
      <c r="H6" s="10"/>
      <c r="I6" s="25">
        <v>55</v>
      </c>
      <c r="J6" s="10"/>
      <c r="K6" s="25">
        <v>53</v>
      </c>
      <c r="L6" s="45"/>
      <c r="M6" s="25"/>
      <c r="O6" s="25">
        <v>60</v>
      </c>
      <c r="P6" s="25">
        <v>0</v>
      </c>
      <c r="Q6" s="25">
        <v>9</v>
      </c>
      <c r="R6" s="25">
        <v>1</v>
      </c>
    </row>
    <row r="7" spans="1:18" x14ac:dyDescent="0.25">
      <c r="A7" t="s">
        <v>181</v>
      </c>
      <c r="C7" s="25">
        <v>60</v>
      </c>
      <c r="D7" s="25">
        <v>7</v>
      </c>
      <c r="E7" s="25">
        <v>1</v>
      </c>
      <c r="F7" s="10"/>
      <c r="G7" s="25">
        <v>66</v>
      </c>
      <c r="H7" s="10"/>
      <c r="I7" s="25">
        <v>64</v>
      </c>
      <c r="J7" s="10"/>
      <c r="K7" s="25"/>
      <c r="L7" s="45"/>
      <c r="M7" s="25">
        <v>67</v>
      </c>
      <c r="O7" s="25">
        <v>70</v>
      </c>
      <c r="P7" s="25">
        <v>0</v>
      </c>
      <c r="Q7" s="25">
        <v>2</v>
      </c>
      <c r="R7" s="25">
        <v>2</v>
      </c>
    </row>
    <row r="8" spans="1:18" ht="4.5" customHeight="1" thickBot="1" x14ac:dyDescent="0.3">
      <c r="K8"/>
    </row>
    <row r="9" spans="1:18" ht="15.75" thickBot="1" x14ac:dyDescent="0.3">
      <c r="A9" s="6" t="s">
        <v>22</v>
      </c>
      <c r="C9" s="14">
        <f>+SUM(C6:C7)</f>
        <v>114</v>
      </c>
      <c r="D9" s="14">
        <f>+SUM(D6:D7)</f>
        <v>10</v>
      </c>
      <c r="E9" s="14">
        <f>+SUM(E6:E7)</f>
        <v>2</v>
      </c>
      <c r="G9" s="14">
        <f>+SUM(G6:G7)</f>
        <v>121</v>
      </c>
      <c r="I9" s="14">
        <f>+SUM(I6:I7)</f>
        <v>119</v>
      </c>
      <c r="K9" s="14">
        <f>+SUM(K6:K7)</f>
        <v>53</v>
      </c>
      <c r="L9" s="45"/>
      <c r="M9" s="14">
        <f>+SUM(M6:M7)</f>
        <v>67</v>
      </c>
      <c r="O9" s="14">
        <f>+SUM(O6:O7)</f>
        <v>130</v>
      </c>
      <c r="P9" s="14">
        <f>+SUM(P6:P7)</f>
        <v>0</v>
      </c>
      <c r="Q9" s="14">
        <f>+SUM(Q6:Q7)</f>
        <v>11</v>
      </c>
      <c r="R9" s="14">
        <f>+SUM(R6:R7)</f>
        <v>3</v>
      </c>
    </row>
    <row r="10" spans="1:18" x14ac:dyDescent="0.25">
      <c r="A10" s="4" t="s">
        <v>31</v>
      </c>
      <c r="C10" s="25">
        <v>0</v>
      </c>
      <c r="D10" s="25">
        <v>0</v>
      </c>
      <c r="E10" s="25">
        <v>0</v>
      </c>
      <c r="F10" s="10"/>
      <c r="G10" s="25">
        <v>0</v>
      </c>
      <c r="H10" s="10"/>
      <c r="I10" s="25">
        <v>0</v>
      </c>
      <c r="J10" s="10"/>
      <c r="K10" s="25"/>
      <c r="L10" s="45"/>
      <c r="M10" s="25"/>
    </row>
    <row r="11" spans="1:18" x14ac:dyDescent="0.25">
      <c r="A11" s="4" t="s">
        <v>23</v>
      </c>
      <c r="C11" s="13">
        <v>8</v>
      </c>
      <c r="D11" s="13">
        <v>3</v>
      </c>
      <c r="E11" s="13">
        <v>0</v>
      </c>
      <c r="F11" s="10"/>
      <c r="G11" s="13">
        <v>9</v>
      </c>
      <c r="H11" s="10"/>
      <c r="I11" s="13">
        <v>9</v>
      </c>
      <c r="J11" s="10"/>
      <c r="K11" s="13">
        <v>7</v>
      </c>
      <c r="L11" s="45"/>
      <c r="M11" s="13">
        <v>1</v>
      </c>
    </row>
    <row r="12" spans="1:18" ht="15.75" thickBot="1" x14ac:dyDescent="0.3">
      <c r="A12" s="9" t="s">
        <v>39</v>
      </c>
      <c r="C12" s="13">
        <v>1</v>
      </c>
      <c r="D12" s="13">
        <v>2</v>
      </c>
      <c r="E12" s="13">
        <v>0</v>
      </c>
      <c r="F12" s="10"/>
      <c r="G12" s="13">
        <v>2</v>
      </c>
      <c r="H12" s="10"/>
      <c r="I12" s="13">
        <v>2</v>
      </c>
      <c r="J12" s="10"/>
      <c r="K12" s="13">
        <v>1</v>
      </c>
      <c r="L12" s="45"/>
      <c r="M12" s="13">
        <v>2</v>
      </c>
    </row>
    <row r="13" spans="1:18" ht="15.75" thickBot="1" x14ac:dyDescent="0.3">
      <c r="A13" s="7" t="s">
        <v>24</v>
      </c>
      <c r="C13" s="14">
        <f>+SUM(C9:C12)</f>
        <v>123</v>
      </c>
      <c r="D13" s="14">
        <f>+SUM(D9:D12)</f>
        <v>15</v>
      </c>
      <c r="E13" s="14">
        <f>+SUM(E9:E12)</f>
        <v>2</v>
      </c>
      <c r="G13" s="14">
        <f>+SUM(G9:G12)</f>
        <v>132</v>
      </c>
      <c r="I13" s="14">
        <f>+SUM(I9:I12)</f>
        <v>130</v>
      </c>
      <c r="K13" s="14">
        <f>+SUM(K9:K12)</f>
        <v>61</v>
      </c>
      <c r="L13" s="45"/>
      <c r="M13" s="14">
        <f>+SUM(M9:M12)</f>
        <v>70</v>
      </c>
    </row>
  </sheetData>
  <mergeCells count="6">
    <mergeCell ref="C2:E3"/>
    <mergeCell ref="O2:R3"/>
    <mergeCell ref="O4:O5"/>
    <mergeCell ref="P4:P5"/>
    <mergeCell ref="Q4:Q5"/>
    <mergeCell ref="R4:R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7109375" customWidth="1"/>
    <col min="8" max="8" width="1.7109375" style="50" customWidth="1"/>
    <col min="9" max="9" width="14.28515625" customWidth="1"/>
    <col min="10" max="10" width="1.7109375" style="50" customWidth="1"/>
    <col min="11" max="11" width="15" customWidth="1"/>
    <col min="12" max="12" width="1.7109375" customWidth="1"/>
    <col min="13" max="13" width="14.28515625" customWidth="1"/>
    <col min="14" max="14" width="1.7109375" customWidth="1"/>
    <col min="15" max="17" width="9.7109375" customWidth="1"/>
    <col min="18" max="18" width="10.7109375" customWidth="1"/>
  </cols>
  <sheetData>
    <row r="2" spans="1:18" ht="15" customHeight="1" x14ac:dyDescent="0.25">
      <c r="C2" s="89" t="s">
        <v>32</v>
      </c>
      <c r="D2" s="90"/>
      <c r="E2" s="91"/>
      <c r="F2" s="12"/>
      <c r="G2" s="105" t="s">
        <v>75</v>
      </c>
      <c r="H2" s="49"/>
      <c r="I2" s="104" t="s">
        <v>152</v>
      </c>
      <c r="J2" s="47"/>
      <c r="K2" s="119" t="s">
        <v>190</v>
      </c>
      <c r="M2" s="104" t="s">
        <v>153</v>
      </c>
      <c r="O2" s="89" t="s">
        <v>38</v>
      </c>
      <c r="P2" s="90"/>
      <c r="Q2" s="90"/>
      <c r="R2" s="91"/>
    </row>
    <row r="3" spans="1:18" ht="30.75" customHeight="1" thickBot="1" x14ac:dyDescent="0.3">
      <c r="C3" s="92"/>
      <c r="D3" s="93"/>
      <c r="E3" s="94"/>
      <c r="F3" s="12"/>
      <c r="G3" s="106"/>
      <c r="H3" s="49"/>
      <c r="I3" s="112"/>
      <c r="J3" s="47"/>
      <c r="K3" s="120"/>
      <c r="M3" s="112"/>
      <c r="O3" s="109"/>
      <c r="P3" s="110"/>
      <c r="Q3" s="110"/>
      <c r="R3" s="111"/>
    </row>
    <row r="4" spans="1:18" ht="15" customHeight="1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H4" s="45"/>
      <c r="I4" s="23" t="s">
        <v>338</v>
      </c>
      <c r="J4" s="45"/>
      <c r="K4" s="23" t="s">
        <v>339</v>
      </c>
      <c r="L4" s="10"/>
      <c r="M4" s="23" t="s">
        <v>276</v>
      </c>
      <c r="O4" s="95" t="s">
        <v>40</v>
      </c>
      <c r="P4" s="97" t="s">
        <v>31</v>
      </c>
      <c r="Q4" s="97" t="s">
        <v>23</v>
      </c>
      <c r="R4" s="99" t="s">
        <v>39</v>
      </c>
    </row>
    <row r="5" spans="1:18" ht="15.75" customHeight="1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H5" s="45"/>
      <c r="I5" s="24" t="s">
        <v>340</v>
      </c>
      <c r="J5" s="45"/>
      <c r="K5" s="24" t="s">
        <v>341</v>
      </c>
      <c r="L5" s="10"/>
      <c r="M5" s="24" t="s">
        <v>342</v>
      </c>
      <c r="O5" s="96"/>
      <c r="P5" s="98"/>
      <c r="Q5" s="98"/>
      <c r="R5" s="100"/>
    </row>
    <row r="6" spans="1:18" x14ac:dyDescent="0.25">
      <c r="A6" t="s">
        <v>182</v>
      </c>
      <c r="C6" s="25">
        <v>114</v>
      </c>
      <c r="D6" s="25">
        <v>3</v>
      </c>
      <c r="E6" s="25">
        <v>2</v>
      </c>
      <c r="F6" s="10"/>
      <c r="G6" s="25">
        <v>102</v>
      </c>
      <c r="H6" s="45"/>
      <c r="I6" s="25">
        <v>97</v>
      </c>
      <c r="J6" s="45"/>
      <c r="K6" s="25">
        <v>100</v>
      </c>
      <c r="L6" s="10"/>
      <c r="M6" s="25"/>
      <c r="N6" s="10"/>
      <c r="O6" s="25">
        <v>122</v>
      </c>
      <c r="P6" s="86">
        <v>4</v>
      </c>
      <c r="Q6" s="86">
        <v>43</v>
      </c>
      <c r="R6" s="86">
        <v>1</v>
      </c>
    </row>
    <row r="7" spans="1:18" x14ac:dyDescent="0.25">
      <c r="A7" t="s">
        <v>183</v>
      </c>
      <c r="C7" s="25">
        <v>63</v>
      </c>
      <c r="D7" s="25">
        <v>2</v>
      </c>
      <c r="E7" s="25">
        <v>3</v>
      </c>
      <c r="F7" s="10"/>
      <c r="G7" s="25">
        <v>57</v>
      </c>
      <c r="H7" s="45"/>
      <c r="I7" s="25">
        <v>56</v>
      </c>
      <c r="J7" s="45"/>
      <c r="K7" s="25">
        <v>59</v>
      </c>
      <c r="L7" s="10"/>
      <c r="M7" s="25"/>
      <c r="N7" s="10"/>
      <c r="O7" s="25">
        <v>70</v>
      </c>
      <c r="P7" s="87"/>
      <c r="Q7" s="87"/>
      <c r="R7" s="87"/>
    </row>
    <row r="8" spans="1:18" x14ac:dyDescent="0.25">
      <c r="A8" t="s">
        <v>184</v>
      </c>
      <c r="C8" s="25">
        <v>32</v>
      </c>
      <c r="D8" s="25">
        <v>2</v>
      </c>
      <c r="E8" s="25">
        <v>1</v>
      </c>
      <c r="F8" s="10"/>
      <c r="G8" s="25">
        <v>36</v>
      </c>
      <c r="H8" s="45"/>
      <c r="I8" s="25">
        <v>34</v>
      </c>
      <c r="J8" s="45"/>
      <c r="K8" s="25">
        <v>34</v>
      </c>
      <c r="L8" s="10"/>
      <c r="M8" s="25"/>
      <c r="N8" s="10"/>
      <c r="O8" s="25">
        <v>39</v>
      </c>
      <c r="P8" s="87"/>
      <c r="Q8" s="87"/>
      <c r="R8" s="87"/>
    </row>
    <row r="9" spans="1:18" x14ac:dyDescent="0.25">
      <c r="A9" t="s">
        <v>185</v>
      </c>
      <c r="C9" s="25">
        <v>68</v>
      </c>
      <c r="D9" s="25">
        <v>3</v>
      </c>
      <c r="E9" s="25">
        <v>2</v>
      </c>
      <c r="F9" s="10"/>
      <c r="G9" s="25">
        <v>58</v>
      </c>
      <c r="H9" s="45"/>
      <c r="I9" s="25">
        <v>59</v>
      </c>
      <c r="J9" s="45"/>
      <c r="K9" s="25">
        <v>57</v>
      </c>
      <c r="L9" s="10"/>
      <c r="M9" s="25"/>
      <c r="N9" s="10"/>
      <c r="O9" s="25">
        <v>75</v>
      </c>
      <c r="P9" s="88"/>
      <c r="Q9" s="88"/>
      <c r="R9" s="88"/>
    </row>
    <row r="10" spans="1:18" x14ac:dyDescent="0.25">
      <c r="A10" t="s">
        <v>186</v>
      </c>
      <c r="C10" s="25">
        <v>46</v>
      </c>
      <c r="D10" s="25">
        <v>3</v>
      </c>
      <c r="E10" s="25">
        <v>1</v>
      </c>
      <c r="F10" s="10"/>
      <c r="G10" s="25">
        <v>46</v>
      </c>
      <c r="H10" s="45"/>
      <c r="I10" s="25"/>
      <c r="J10" s="45"/>
      <c r="K10" s="25"/>
      <c r="L10" s="10"/>
      <c r="M10" s="25">
        <v>43</v>
      </c>
      <c r="N10" s="10"/>
      <c r="O10" s="25">
        <v>54</v>
      </c>
      <c r="P10" s="118">
        <v>1</v>
      </c>
      <c r="Q10" s="118">
        <v>39</v>
      </c>
      <c r="R10" s="118">
        <v>4</v>
      </c>
    </row>
    <row r="11" spans="1:18" x14ac:dyDescent="0.25">
      <c r="A11" t="s">
        <v>187</v>
      </c>
      <c r="C11" s="25">
        <v>33</v>
      </c>
      <c r="D11" s="25">
        <v>2</v>
      </c>
      <c r="E11" s="25">
        <v>1</v>
      </c>
      <c r="F11" s="10"/>
      <c r="G11" s="25">
        <v>32</v>
      </c>
      <c r="H11" s="45"/>
      <c r="I11" s="25"/>
      <c r="J11" s="45"/>
      <c r="K11" s="25"/>
      <c r="L11" s="10"/>
      <c r="M11" s="25">
        <v>33</v>
      </c>
      <c r="N11" s="10"/>
      <c r="O11" s="25">
        <v>37</v>
      </c>
      <c r="P11" s="87"/>
      <c r="Q11" s="87"/>
      <c r="R11" s="87"/>
    </row>
    <row r="12" spans="1:18" x14ac:dyDescent="0.25">
      <c r="A12" t="s">
        <v>188</v>
      </c>
      <c r="C12" s="25">
        <v>48</v>
      </c>
      <c r="D12" s="25">
        <v>6</v>
      </c>
      <c r="E12" s="25">
        <v>2</v>
      </c>
      <c r="F12" s="10"/>
      <c r="G12" s="25">
        <v>47</v>
      </c>
      <c r="H12" s="45"/>
      <c r="I12" s="25"/>
      <c r="J12" s="45"/>
      <c r="K12" s="25"/>
      <c r="L12" s="10"/>
      <c r="M12" s="25">
        <v>45</v>
      </c>
      <c r="N12" s="10"/>
      <c r="O12" s="25">
        <v>58</v>
      </c>
      <c r="P12" s="87"/>
      <c r="Q12" s="87"/>
      <c r="R12" s="87"/>
    </row>
    <row r="13" spans="1:18" x14ac:dyDescent="0.25">
      <c r="A13" t="s">
        <v>189</v>
      </c>
      <c r="C13" s="25">
        <v>58</v>
      </c>
      <c r="D13" s="25">
        <v>5</v>
      </c>
      <c r="E13" s="25">
        <v>0</v>
      </c>
      <c r="F13" s="10"/>
      <c r="G13" s="25">
        <v>58</v>
      </c>
      <c r="H13" s="45"/>
      <c r="I13" s="25"/>
      <c r="J13" s="45"/>
      <c r="K13" s="25"/>
      <c r="L13" s="10"/>
      <c r="M13" s="25">
        <v>58</v>
      </c>
      <c r="N13" s="10"/>
      <c r="O13" s="25">
        <v>66</v>
      </c>
      <c r="P13" s="88"/>
      <c r="Q13" s="88"/>
      <c r="R13" s="88"/>
    </row>
    <row r="14" spans="1:18" ht="5.0999999999999996" customHeight="1" thickBot="1" x14ac:dyDescent="0.3"/>
    <row r="15" spans="1:18" ht="15.75" thickBot="1" x14ac:dyDescent="0.3">
      <c r="A15" s="6" t="s">
        <v>22</v>
      </c>
      <c r="C15" s="14">
        <f>+SUM(C6:C13)</f>
        <v>462</v>
      </c>
      <c r="D15" s="14">
        <f>+SUM(D6:D13)</f>
        <v>26</v>
      </c>
      <c r="E15" s="14">
        <f>+SUM(E6:E13)</f>
        <v>12</v>
      </c>
      <c r="G15" s="14">
        <f>+SUM(G6:G13)</f>
        <v>436</v>
      </c>
      <c r="H15" s="45"/>
      <c r="I15" s="14">
        <f>+SUM(I6:I13)</f>
        <v>246</v>
      </c>
      <c r="J15" s="45"/>
      <c r="K15" s="14">
        <f>+SUM(K6:K13)</f>
        <v>250</v>
      </c>
      <c r="M15" s="14">
        <f>+SUM(M6:M13)</f>
        <v>179</v>
      </c>
      <c r="O15" s="14">
        <f>+SUM(O6:O13)</f>
        <v>521</v>
      </c>
      <c r="P15" s="14">
        <f>+SUM(P6:P13)</f>
        <v>5</v>
      </c>
      <c r="Q15" s="14">
        <f>+SUM(Q6:Q13)</f>
        <v>82</v>
      </c>
      <c r="R15" s="14">
        <f>+SUM(R6:R13)</f>
        <v>5</v>
      </c>
    </row>
    <row r="16" spans="1:18" x14ac:dyDescent="0.25">
      <c r="A16" s="4" t="s">
        <v>31</v>
      </c>
      <c r="C16" s="25">
        <v>4</v>
      </c>
      <c r="D16" s="25">
        <v>0</v>
      </c>
      <c r="E16" s="25">
        <v>0</v>
      </c>
      <c r="F16" s="10"/>
      <c r="G16" s="25">
        <v>5</v>
      </c>
      <c r="H16" s="45"/>
      <c r="I16" s="25">
        <v>4</v>
      </c>
      <c r="J16" s="45"/>
      <c r="K16" s="25">
        <v>3</v>
      </c>
      <c r="L16" s="10"/>
      <c r="M16" s="25">
        <v>0</v>
      </c>
      <c r="N16" s="10"/>
    </row>
    <row r="17" spans="1:14" x14ac:dyDescent="0.25">
      <c r="A17" s="4" t="s">
        <v>23</v>
      </c>
      <c r="C17" s="13">
        <v>70</v>
      </c>
      <c r="D17" s="13">
        <v>8</v>
      </c>
      <c r="E17" s="13">
        <v>1</v>
      </c>
      <c r="F17" s="10"/>
      <c r="G17" s="13">
        <v>71</v>
      </c>
      <c r="H17" s="45"/>
      <c r="I17" s="13">
        <v>36</v>
      </c>
      <c r="J17" s="45"/>
      <c r="K17" s="13">
        <v>35</v>
      </c>
      <c r="L17" s="10"/>
      <c r="M17" s="13">
        <v>33</v>
      </c>
      <c r="N17" s="10"/>
    </row>
    <row r="18" spans="1:14" ht="15.75" thickBot="1" x14ac:dyDescent="0.3">
      <c r="A18" s="9" t="s">
        <v>39</v>
      </c>
      <c r="C18" s="13">
        <v>4</v>
      </c>
      <c r="D18" s="13">
        <v>0</v>
      </c>
      <c r="E18" s="13">
        <v>1</v>
      </c>
      <c r="F18" s="10"/>
      <c r="G18" s="13">
        <v>5</v>
      </c>
      <c r="H18" s="45"/>
      <c r="I18" s="13">
        <v>1</v>
      </c>
      <c r="J18" s="45"/>
      <c r="K18" s="13">
        <v>1</v>
      </c>
      <c r="L18" s="10"/>
      <c r="M18" s="13">
        <v>4</v>
      </c>
      <c r="N18" s="10"/>
    </row>
    <row r="19" spans="1:14" ht="15.75" thickBot="1" x14ac:dyDescent="0.3">
      <c r="A19" s="7" t="s">
        <v>24</v>
      </c>
      <c r="C19" s="14">
        <f>+SUM(C15:C18)</f>
        <v>540</v>
      </c>
      <c r="D19" s="14">
        <f>+SUM(D15:D18)</f>
        <v>34</v>
      </c>
      <c r="E19" s="14">
        <f>+SUM(E15:E18)</f>
        <v>14</v>
      </c>
      <c r="G19" s="14">
        <f>+SUM(G15:G18)</f>
        <v>517</v>
      </c>
      <c r="H19" s="45"/>
      <c r="I19" s="14">
        <f>+SUM(I15:I18)</f>
        <v>287</v>
      </c>
      <c r="J19" s="45"/>
      <c r="K19" s="14">
        <f>+SUM(K15:K18)</f>
        <v>289</v>
      </c>
      <c r="M19" s="14">
        <f>+SUM(M15:M18)</f>
        <v>216</v>
      </c>
    </row>
  </sheetData>
  <mergeCells count="16">
    <mergeCell ref="O2:R3"/>
    <mergeCell ref="C2:E3"/>
    <mergeCell ref="G2:G3"/>
    <mergeCell ref="I2:I3"/>
    <mergeCell ref="K2:K3"/>
    <mergeCell ref="M2:M3"/>
    <mergeCell ref="P10:P13"/>
    <mergeCell ref="Q10:Q13"/>
    <mergeCell ref="R10:R13"/>
    <mergeCell ref="O4:O5"/>
    <mergeCell ref="P4:P5"/>
    <mergeCell ref="Q4:Q5"/>
    <mergeCell ref="R4:R5"/>
    <mergeCell ref="P6:P9"/>
    <mergeCell ref="Q6:Q9"/>
    <mergeCell ref="R6:R9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3.85546875" style="10" customWidth="1"/>
    <col min="10" max="10" width="1.7109375" customWidth="1"/>
    <col min="11" max="13" width="9.7109375" customWidth="1"/>
    <col min="14" max="14" width="10.7109375" customWidth="1"/>
  </cols>
  <sheetData>
    <row r="2" spans="1:14" x14ac:dyDescent="0.25">
      <c r="C2" s="89" t="s">
        <v>32</v>
      </c>
      <c r="D2" s="90"/>
      <c r="E2" s="91"/>
      <c r="F2" s="12"/>
      <c r="G2" s="15" t="s">
        <v>36</v>
      </c>
      <c r="I2" s="15" t="s">
        <v>36</v>
      </c>
      <c r="K2" s="89" t="s">
        <v>38</v>
      </c>
      <c r="L2" s="90"/>
      <c r="M2" s="90"/>
      <c r="N2" s="91"/>
    </row>
    <row r="3" spans="1:14" ht="15.75" thickBot="1" x14ac:dyDescent="0.3">
      <c r="C3" s="92"/>
      <c r="D3" s="93"/>
      <c r="E3" s="94"/>
      <c r="F3" s="12"/>
      <c r="G3" s="16" t="s">
        <v>37</v>
      </c>
      <c r="I3" s="16" t="s">
        <v>41</v>
      </c>
      <c r="K3" s="109"/>
      <c r="L3" s="110"/>
      <c r="M3" s="110"/>
      <c r="N3" s="111"/>
    </row>
    <row r="4" spans="1:14" ht="15" customHeight="1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23" t="str">
        <f>+'Leed Sheet (R)'!H4</f>
        <v>Vern</v>
      </c>
      <c r="K4" s="95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4" t="str">
        <f>+'Leed Sheet (R)'!H5</f>
        <v>MACON</v>
      </c>
      <c r="K5" s="96"/>
      <c r="L5" s="98"/>
      <c r="M5" s="98"/>
      <c r="N5" s="100"/>
    </row>
    <row r="6" spans="1:14" x14ac:dyDescent="0.25">
      <c r="A6" t="s">
        <v>191</v>
      </c>
      <c r="C6" s="25">
        <v>55</v>
      </c>
      <c r="D6" s="25">
        <v>3</v>
      </c>
      <c r="E6" s="25">
        <v>2</v>
      </c>
      <c r="F6" s="10"/>
      <c r="G6" s="25">
        <v>49</v>
      </c>
      <c r="H6" s="10"/>
      <c r="I6" s="25">
        <v>48</v>
      </c>
      <c r="K6" s="25">
        <v>64</v>
      </c>
      <c r="L6" s="86">
        <v>8</v>
      </c>
      <c r="M6" s="86">
        <v>113</v>
      </c>
      <c r="N6" s="86">
        <v>10</v>
      </c>
    </row>
    <row r="7" spans="1:14" x14ac:dyDescent="0.25">
      <c r="A7" t="s">
        <v>192</v>
      </c>
      <c r="C7" s="25">
        <v>55</v>
      </c>
      <c r="D7" s="25">
        <v>5</v>
      </c>
      <c r="E7" s="25">
        <v>3</v>
      </c>
      <c r="F7" s="10"/>
      <c r="G7" s="25">
        <v>51</v>
      </c>
      <c r="H7" s="10"/>
      <c r="I7" s="25">
        <v>50</v>
      </c>
      <c r="K7" s="25">
        <v>67</v>
      </c>
      <c r="L7" s="87"/>
      <c r="M7" s="87"/>
      <c r="N7" s="87"/>
    </row>
    <row r="8" spans="1:14" x14ac:dyDescent="0.25">
      <c r="A8" t="s">
        <v>193</v>
      </c>
      <c r="C8" s="25">
        <v>87</v>
      </c>
      <c r="D8" s="25">
        <v>5</v>
      </c>
      <c r="E8" s="25">
        <v>3</v>
      </c>
      <c r="F8" s="10"/>
      <c r="G8" s="25">
        <v>73</v>
      </c>
      <c r="H8" s="10"/>
      <c r="I8" s="25">
        <v>70</v>
      </c>
      <c r="K8" s="25">
        <v>98</v>
      </c>
      <c r="L8" s="87"/>
      <c r="M8" s="87"/>
      <c r="N8" s="87"/>
    </row>
    <row r="9" spans="1:14" x14ac:dyDescent="0.25">
      <c r="A9" t="s">
        <v>194</v>
      </c>
      <c r="C9" s="25">
        <v>81</v>
      </c>
      <c r="D9" s="25">
        <v>9</v>
      </c>
      <c r="E9" s="25">
        <v>2</v>
      </c>
      <c r="F9" s="10"/>
      <c r="G9" s="25">
        <v>80</v>
      </c>
      <c r="H9" s="10"/>
      <c r="I9" s="25">
        <v>78</v>
      </c>
      <c r="K9" s="25">
        <v>95</v>
      </c>
      <c r="L9" s="87"/>
      <c r="M9" s="87"/>
      <c r="N9" s="87"/>
    </row>
    <row r="10" spans="1:14" x14ac:dyDescent="0.25">
      <c r="A10" t="s">
        <v>195</v>
      </c>
      <c r="C10" s="25">
        <v>60</v>
      </c>
      <c r="D10" s="25">
        <v>5</v>
      </c>
      <c r="E10" s="25">
        <v>2</v>
      </c>
      <c r="F10" s="10"/>
      <c r="G10" s="25">
        <v>56</v>
      </c>
      <c r="H10" s="10"/>
      <c r="I10" s="25">
        <v>50</v>
      </c>
      <c r="K10" s="25">
        <v>74</v>
      </c>
      <c r="L10" s="88"/>
      <c r="M10" s="88"/>
      <c r="N10" s="88"/>
    </row>
    <row r="11" spans="1:14" ht="5.0999999999999996" customHeight="1" thickBot="1" x14ac:dyDescent="0.3">
      <c r="I11"/>
    </row>
    <row r="12" spans="1:14" ht="15.75" thickBot="1" x14ac:dyDescent="0.3">
      <c r="A12" s="6" t="s">
        <v>22</v>
      </c>
      <c r="C12" s="14">
        <f>+SUM(C6:C10)</f>
        <v>338</v>
      </c>
      <c r="D12" s="14">
        <f>+SUM(D6:D10)</f>
        <v>27</v>
      </c>
      <c r="E12" s="14">
        <f>+SUM(E6:E10)</f>
        <v>12</v>
      </c>
      <c r="G12" s="14">
        <f>+SUM(G6:G10)</f>
        <v>309</v>
      </c>
      <c r="I12" s="14">
        <f>+SUM(I6:I10)</f>
        <v>296</v>
      </c>
      <c r="K12" s="14">
        <f>+SUM(K6:K10)</f>
        <v>398</v>
      </c>
      <c r="L12" s="14">
        <f>+SUM(L6:L10)</f>
        <v>8</v>
      </c>
      <c r="M12" s="14">
        <f>+SUM(M6:M10)</f>
        <v>113</v>
      </c>
      <c r="N12" s="14">
        <f>+SUM(N6:N10)</f>
        <v>10</v>
      </c>
    </row>
    <row r="13" spans="1:14" x14ac:dyDescent="0.25">
      <c r="A13" s="4" t="s">
        <v>31</v>
      </c>
      <c r="C13" s="25">
        <v>7</v>
      </c>
      <c r="D13" s="25">
        <v>0</v>
      </c>
      <c r="E13" s="25">
        <v>0</v>
      </c>
      <c r="F13" s="10"/>
      <c r="G13" s="25">
        <v>8</v>
      </c>
      <c r="H13" s="10"/>
      <c r="I13" s="25">
        <v>7</v>
      </c>
    </row>
    <row r="14" spans="1:14" x14ac:dyDescent="0.25">
      <c r="A14" s="4" t="s">
        <v>23</v>
      </c>
      <c r="C14" s="13">
        <v>86</v>
      </c>
      <c r="D14" s="13">
        <v>19</v>
      </c>
      <c r="E14" s="13">
        <v>2</v>
      </c>
      <c r="F14" s="10"/>
      <c r="G14" s="13">
        <v>85</v>
      </c>
      <c r="H14" s="10"/>
      <c r="I14" s="13">
        <v>80</v>
      </c>
    </row>
    <row r="15" spans="1:14" ht="15.75" thickBot="1" x14ac:dyDescent="0.3">
      <c r="A15" s="9" t="s">
        <v>39</v>
      </c>
      <c r="C15" s="13">
        <v>8</v>
      </c>
      <c r="D15" s="13">
        <v>0</v>
      </c>
      <c r="E15" s="13">
        <v>0</v>
      </c>
      <c r="F15" s="10"/>
      <c r="G15" s="13">
        <v>8</v>
      </c>
      <c r="H15" s="10"/>
      <c r="I15" s="13">
        <v>9</v>
      </c>
    </row>
    <row r="16" spans="1:14" ht="15.75" thickBot="1" x14ac:dyDescent="0.3">
      <c r="A16" s="7" t="s">
        <v>24</v>
      </c>
      <c r="C16" s="14">
        <f>+SUM(C12:C15)</f>
        <v>439</v>
      </c>
      <c r="D16" s="14">
        <f>+SUM(D12:D15)</f>
        <v>46</v>
      </c>
      <c r="E16" s="14">
        <f>+SUM(E12:E15)</f>
        <v>14</v>
      </c>
      <c r="G16" s="14">
        <f>+SUM(G12:G15)</f>
        <v>410</v>
      </c>
      <c r="I16" s="14">
        <f>+SUM(I12:I15)</f>
        <v>392</v>
      </c>
    </row>
  </sheetData>
  <mergeCells count="9">
    <mergeCell ref="L6:L10"/>
    <mergeCell ref="M6:M10"/>
    <mergeCell ref="N6:N10"/>
    <mergeCell ref="C2:E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1.85546875" customWidth="1"/>
    <col min="10" max="10" width="1.7109375" customWidth="1"/>
    <col min="11" max="13" width="9.7109375" customWidth="1"/>
    <col min="14" max="14" width="10.7109375" customWidth="1"/>
  </cols>
  <sheetData>
    <row r="2" spans="1:14" x14ac:dyDescent="0.25">
      <c r="C2" s="89" t="s">
        <v>32</v>
      </c>
      <c r="D2" s="90"/>
      <c r="E2" s="91"/>
      <c r="F2" s="12"/>
      <c r="G2" s="15" t="s">
        <v>36</v>
      </c>
      <c r="I2" s="58" t="s">
        <v>198</v>
      </c>
      <c r="K2" s="89" t="s">
        <v>38</v>
      </c>
      <c r="L2" s="90"/>
      <c r="M2" s="90"/>
      <c r="N2" s="91"/>
    </row>
    <row r="3" spans="1:14" ht="15.75" thickBot="1" x14ac:dyDescent="0.3">
      <c r="C3" s="92"/>
      <c r="D3" s="93"/>
      <c r="E3" s="94"/>
      <c r="F3" s="12"/>
      <c r="G3" s="16" t="s">
        <v>37</v>
      </c>
      <c r="I3" s="48" t="s">
        <v>199</v>
      </c>
      <c r="K3" s="92"/>
      <c r="L3" s="93"/>
      <c r="M3" s="93"/>
      <c r="N3" s="94"/>
    </row>
    <row r="4" spans="1:14" ht="15" customHeight="1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23" t="s">
        <v>343</v>
      </c>
      <c r="K4" s="95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4" t="s">
        <v>344</v>
      </c>
      <c r="K5" s="96"/>
      <c r="L5" s="98"/>
      <c r="M5" s="98"/>
      <c r="N5" s="100"/>
    </row>
    <row r="6" spans="1:14" x14ac:dyDescent="0.25">
      <c r="A6" t="s">
        <v>196</v>
      </c>
      <c r="C6" s="25">
        <v>75</v>
      </c>
      <c r="D6" s="25">
        <v>2</v>
      </c>
      <c r="E6" s="25">
        <v>2</v>
      </c>
      <c r="F6" s="10"/>
      <c r="G6" s="25">
        <v>73</v>
      </c>
      <c r="H6" s="10"/>
      <c r="I6" s="25">
        <v>73</v>
      </c>
      <c r="K6" s="25">
        <v>79</v>
      </c>
      <c r="L6" s="86">
        <v>18</v>
      </c>
      <c r="M6" s="86">
        <v>48</v>
      </c>
      <c r="N6" s="86">
        <v>1</v>
      </c>
    </row>
    <row r="7" spans="1:14" x14ac:dyDescent="0.25">
      <c r="A7" t="s">
        <v>197</v>
      </c>
      <c r="C7" s="25">
        <v>139</v>
      </c>
      <c r="D7" s="25">
        <v>5</v>
      </c>
      <c r="E7" s="25">
        <v>4</v>
      </c>
      <c r="F7" s="10"/>
      <c r="G7" s="25">
        <v>131</v>
      </c>
      <c r="H7" s="10"/>
      <c r="I7" s="25">
        <v>129</v>
      </c>
      <c r="K7" s="25">
        <v>148</v>
      </c>
      <c r="L7" s="88"/>
      <c r="M7" s="88"/>
      <c r="N7" s="88"/>
    </row>
    <row r="8" spans="1:14" ht="4.5" customHeight="1" thickBot="1" x14ac:dyDescent="0.3"/>
    <row r="9" spans="1:14" ht="15.75" thickBot="1" x14ac:dyDescent="0.3">
      <c r="A9" s="6" t="s">
        <v>22</v>
      </c>
      <c r="C9" s="14">
        <f>+SUM(C6:C7)</f>
        <v>214</v>
      </c>
      <c r="D9" s="14">
        <f>+SUM(D6:D7)</f>
        <v>7</v>
      </c>
      <c r="E9" s="14">
        <f>+SUM(E6:E7)</f>
        <v>6</v>
      </c>
      <c r="G9" s="14">
        <f>+SUM(G6:G7)</f>
        <v>204</v>
      </c>
      <c r="I9" s="14">
        <f>+SUM(I6:I7)</f>
        <v>202</v>
      </c>
      <c r="K9" s="14">
        <f>+SUM(K6:K7)</f>
        <v>227</v>
      </c>
      <c r="L9" s="14">
        <f>+SUM(L6:L7)</f>
        <v>18</v>
      </c>
      <c r="M9" s="14">
        <f>+SUM(M6:M7)</f>
        <v>48</v>
      </c>
      <c r="N9" s="14">
        <f>+SUM(N6:N7)</f>
        <v>1</v>
      </c>
    </row>
    <row r="10" spans="1:14" x14ac:dyDescent="0.25">
      <c r="A10" s="4" t="s">
        <v>31</v>
      </c>
      <c r="C10" s="25">
        <v>17</v>
      </c>
      <c r="D10" s="25">
        <v>1</v>
      </c>
      <c r="E10" s="25">
        <v>0</v>
      </c>
      <c r="F10" s="10"/>
      <c r="G10" s="25">
        <v>14</v>
      </c>
      <c r="H10" s="10"/>
      <c r="I10" s="25">
        <v>15</v>
      </c>
    </row>
    <row r="11" spans="1:14" x14ac:dyDescent="0.25">
      <c r="A11" s="4" t="s">
        <v>23</v>
      </c>
      <c r="C11" s="13">
        <v>37</v>
      </c>
      <c r="D11" s="13">
        <v>4</v>
      </c>
      <c r="E11" s="13">
        <v>4</v>
      </c>
      <c r="F11" s="10"/>
      <c r="G11" s="13">
        <v>47</v>
      </c>
      <c r="H11" s="10"/>
      <c r="I11" s="13">
        <v>44</v>
      </c>
    </row>
    <row r="12" spans="1:14" ht="15.75" thickBot="1" x14ac:dyDescent="0.3">
      <c r="A12" s="9" t="s">
        <v>39</v>
      </c>
      <c r="C12" s="13">
        <v>1</v>
      </c>
      <c r="D12" s="13">
        <v>0</v>
      </c>
      <c r="E12" s="13">
        <v>0</v>
      </c>
      <c r="F12" s="10"/>
      <c r="G12" s="13">
        <v>1</v>
      </c>
      <c r="H12" s="10"/>
      <c r="I12" s="13">
        <v>1</v>
      </c>
    </row>
    <row r="13" spans="1:14" ht="15.75" thickBot="1" x14ac:dyDescent="0.3">
      <c r="A13" s="7" t="s">
        <v>24</v>
      </c>
      <c r="C13" s="14">
        <f>+SUM(C9:C12)</f>
        <v>269</v>
      </c>
      <c r="D13" s="14">
        <f>+SUM(D9:D12)</f>
        <v>12</v>
      </c>
      <c r="E13" s="14">
        <f>+SUM(E9:E12)</f>
        <v>10</v>
      </c>
      <c r="G13" s="14">
        <f>+SUM(G9:G12)</f>
        <v>266</v>
      </c>
      <c r="I13" s="14">
        <f>+SUM(I9:I12)</f>
        <v>262</v>
      </c>
    </row>
  </sheetData>
  <mergeCells count="9">
    <mergeCell ref="L6:L7"/>
    <mergeCell ref="M6:M7"/>
    <mergeCell ref="N6:N7"/>
    <mergeCell ref="C2:E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9"/>
  <sheetViews>
    <sheetView zoomScale="75" zoomScaleNormal="75" workbookViewId="0">
      <pane ySplit="5" topLeftCell="A6" activePane="bottomLeft" state="frozen"/>
      <selection activeCell="R52" sqref="R52"/>
      <selection pane="bottomLeft" activeCell="K14" sqref="K14"/>
    </sheetView>
  </sheetViews>
  <sheetFormatPr defaultRowHeight="15" x14ac:dyDescent="0.25"/>
  <cols>
    <col min="1" max="1" width="28" style="1" bestFit="1" customWidth="1"/>
    <col min="2" max="3" width="11.85546875" style="27" customWidth="1"/>
    <col min="4" max="4" width="1.7109375" style="27" customWidth="1"/>
    <col min="5" max="5" width="13.85546875" style="27" bestFit="1" customWidth="1"/>
    <col min="6" max="6" width="1.7109375" style="27" customWidth="1"/>
    <col min="7" max="7" width="13.85546875" style="27" customWidth="1"/>
    <col min="8" max="8" width="1.7109375" style="44" customWidth="1"/>
    <col min="9" max="9" width="13.85546875" style="27" customWidth="1"/>
    <col min="10" max="10" width="1.7109375" customWidth="1"/>
    <col min="11" max="12" width="10.7109375" style="32" customWidth="1"/>
    <col min="13" max="13" width="9.5703125" style="32" customWidth="1"/>
    <col min="14" max="14" width="10.28515625" style="32" customWidth="1"/>
    <col min="15" max="16" width="10.7109375" style="32" customWidth="1"/>
  </cols>
  <sheetData>
    <row r="2" spans="1:16" x14ac:dyDescent="0.25">
      <c r="B2" s="63" t="s">
        <v>32</v>
      </c>
      <c r="C2" s="65"/>
      <c r="D2" s="33"/>
      <c r="E2" s="34" t="s">
        <v>36</v>
      </c>
      <c r="G2" s="34" t="s">
        <v>36</v>
      </c>
      <c r="H2" s="54"/>
      <c r="I2" s="34" t="s">
        <v>36</v>
      </c>
      <c r="K2" s="63" t="s">
        <v>38</v>
      </c>
      <c r="L2" s="64"/>
      <c r="M2" s="64"/>
      <c r="N2" s="64"/>
      <c r="O2" s="64"/>
      <c r="P2" s="65"/>
    </row>
    <row r="3" spans="1:16" ht="15.75" thickBot="1" x14ac:dyDescent="0.3">
      <c r="A3" s="2"/>
      <c r="B3" s="66"/>
      <c r="C3" s="68"/>
      <c r="D3" s="33"/>
      <c r="E3" s="35" t="s">
        <v>37</v>
      </c>
      <c r="G3" s="35" t="s">
        <v>41</v>
      </c>
      <c r="H3" s="54"/>
      <c r="I3" s="35" t="s">
        <v>42</v>
      </c>
      <c r="K3" s="66"/>
      <c r="L3" s="67"/>
      <c r="M3" s="67"/>
      <c r="N3" s="67"/>
      <c r="O3" s="67"/>
      <c r="P3" s="68"/>
    </row>
    <row r="4" spans="1:16" x14ac:dyDescent="0.25">
      <c r="A4" s="69" t="s">
        <v>0</v>
      </c>
      <c r="B4" s="36" t="s">
        <v>200</v>
      </c>
      <c r="C4" s="37" t="s">
        <v>202</v>
      </c>
      <c r="D4" s="32"/>
      <c r="E4" s="38" t="s">
        <v>254</v>
      </c>
      <c r="G4" s="38" t="s">
        <v>205</v>
      </c>
      <c r="I4" s="38" t="s">
        <v>207</v>
      </c>
      <c r="K4" s="70" t="s">
        <v>43</v>
      </c>
      <c r="L4" s="72" t="s">
        <v>40</v>
      </c>
      <c r="M4" s="72" t="s">
        <v>31</v>
      </c>
      <c r="N4" s="72" t="s">
        <v>23</v>
      </c>
      <c r="O4" s="74" t="s">
        <v>39</v>
      </c>
      <c r="P4" s="76" t="s">
        <v>22</v>
      </c>
    </row>
    <row r="5" spans="1:16" ht="15.75" thickBot="1" x14ac:dyDescent="0.3">
      <c r="A5" s="69"/>
      <c r="B5" s="39" t="s">
        <v>201</v>
      </c>
      <c r="C5" s="40" t="s">
        <v>203</v>
      </c>
      <c r="D5" s="32"/>
      <c r="E5" s="41" t="s">
        <v>204</v>
      </c>
      <c r="G5" s="41" t="s">
        <v>206</v>
      </c>
      <c r="I5" s="41" t="s">
        <v>208</v>
      </c>
      <c r="K5" s="71"/>
      <c r="L5" s="73"/>
      <c r="M5" s="73"/>
      <c r="N5" s="73"/>
      <c r="O5" s="75"/>
      <c r="P5" s="77"/>
    </row>
    <row r="6" spans="1:16" ht="5.0999999999999996" customHeight="1" x14ac:dyDescent="0.25">
      <c r="A6" s="3"/>
    </row>
    <row r="7" spans="1:16" x14ac:dyDescent="0.25">
      <c r="A7" s="4" t="s">
        <v>1</v>
      </c>
      <c r="B7" s="28">
        <v>109</v>
      </c>
      <c r="C7" s="28">
        <v>50</v>
      </c>
      <c r="D7" s="32"/>
      <c r="E7" s="28">
        <v>145</v>
      </c>
      <c r="F7" s="32"/>
      <c r="G7" s="28"/>
      <c r="H7" s="43"/>
      <c r="I7" s="28"/>
      <c r="J7" s="10"/>
      <c r="K7" s="28">
        <v>2360</v>
      </c>
      <c r="L7" s="28">
        <v>162</v>
      </c>
      <c r="M7" s="28">
        <v>21</v>
      </c>
      <c r="N7" s="28">
        <v>165</v>
      </c>
      <c r="O7" s="28">
        <v>13</v>
      </c>
      <c r="P7" s="28">
        <v>361</v>
      </c>
    </row>
    <row r="8" spans="1:16" x14ac:dyDescent="0.25">
      <c r="A8" s="4" t="s">
        <v>2</v>
      </c>
      <c r="B8" s="28">
        <v>521</v>
      </c>
      <c r="C8" s="28">
        <v>118</v>
      </c>
      <c r="D8" s="32"/>
      <c r="E8" s="28">
        <v>551</v>
      </c>
      <c r="F8" s="32"/>
      <c r="G8" s="28">
        <v>622</v>
      </c>
      <c r="H8" s="43"/>
      <c r="I8" s="28"/>
      <c r="J8" s="10"/>
      <c r="K8" s="28">
        <v>13665</v>
      </c>
      <c r="L8" s="28">
        <v>697</v>
      </c>
      <c r="M8" s="28">
        <v>13</v>
      </c>
      <c r="N8" s="28">
        <v>543</v>
      </c>
      <c r="O8" s="28">
        <v>44</v>
      </c>
      <c r="P8" s="28">
        <v>1297</v>
      </c>
    </row>
    <row r="9" spans="1:16" x14ac:dyDescent="0.25">
      <c r="A9" s="4" t="s">
        <v>3</v>
      </c>
      <c r="B9" s="28">
        <v>94</v>
      </c>
      <c r="C9" s="28">
        <v>58</v>
      </c>
      <c r="D9" s="32"/>
      <c r="E9" s="28">
        <v>129</v>
      </c>
      <c r="F9" s="32"/>
      <c r="G9" s="28"/>
      <c r="H9" s="43"/>
      <c r="I9" s="28">
        <v>131</v>
      </c>
      <c r="J9" s="10"/>
      <c r="K9" s="28">
        <v>1703</v>
      </c>
      <c r="L9" s="28">
        <v>153</v>
      </c>
      <c r="M9" s="28">
        <v>3</v>
      </c>
      <c r="N9" s="28">
        <v>188</v>
      </c>
      <c r="O9" s="28">
        <v>8</v>
      </c>
      <c r="P9" s="28">
        <v>352</v>
      </c>
    </row>
    <row r="10" spans="1:16" x14ac:dyDescent="0.25">
      <c r="A10" s="4" t="s">
        <v>4</v>
      </c>
      <c r="B10" s="28">
        <v>48</v>
      </c>
      <c r="C10" s="28">
        <v>21</v>
      </c>
      <c r="D10" s="32"/>
      <c r="E10" s="28">
        <v>52</v>
      </c>
      <c r="F10" s="32"/>
      <c r="G10" s="28"/>
      <c r="H10" s="43"/>
      <c r="I10" s="28"/>
      <c r="J10" s="10"/>
      <c r="K10" s="28">
        <v>869</v>
      </c>
      <c r="L10" s="28">
        <v>69</v>
      </c>
      <c r="M10" s="28">
        <v>1</v>
      </c>
      <c r="N10" s="28">
        <v>42</v>
      </c>
      <c r="O10" s="28">
        <v>5</v>
      </c>
      <c r="P10" s="28">
        <v>117</v>
      </c>
    </row>
    <row r="11" spans="1:16" x14ac:dyDescent="0.25">
      <c r="A11" s="4" t="s">
        <v>5</v>
      </c>
      <c r="B11" s="28">
        <v>97</v>
      </c>
      <c r="C11" s="28">
        <v>36</v>
      </c>
      <c r="D11" s="32"/>
      <c r="E11" s="28">
        <v>115</v>
      </c>
      <c r="F11" s="32"/>
      <c r="G11" s="28"/>
      <c r="H11" s="43"/>
      <c r="I11" s="28"/>
      <c r="J11" s="10"/>
      <c r="K11" s="28">
        <v>1818</v>
      </c>
      <c r="L11" s="28">
        <v>134</v>
      </c>
      <c r="M11" s="28">
        <v>13</v>
      </c>
      <c r="N11" s="28">
        <v>125</v>
      </c>
      <c r="O11" s="28">
        <v>2</v>
      </c>
      <c r="P11" s="28">
        <v>274</v>
      </c>
    </row>
    <row r="12" spans="1:16" x14ac:dyDescent="0.25">
      <c r="A12" s="4" t="s">
        <v>6</v>
      </c>
      <c r="B12" s="28">
        <v>21</v>
      </c>
      <c r="C12" s="28">
        <v>10</v>
      </c>
      <c r="D12" s="32"/>
      <c r="E12" s="28">
        <v>27</v>
      </c>
      <c r="F12" s="32"/>
      <c r="G12" s="28"/>
      <c r="H12" s="43"/>
      <c r="I12" s="28"/>
      <c r="J12" s="10"/>
      <c r="K12" s="28">
        <v>98</v>
      </c>
      <c r="L12" s="28">
        <v>37</v>
      </c>
      <c r="M12" s="28">
        <v>1</v>
      </c>
      <c r="N12" s="28">
        <v>13</v>
      </c>
      <c r="O12" s="28">
        <v>0</v>
      </c>
      <c r="P12" s="28">
        <v>51</v>
      </c>
    </row>
    <row r="13" spans="1:16" x14ac:dyDescent="0.25">
      <c r="A13" s="4" t="s">
        <v>7</v>
      </c>
      <c r="B13" s="28">
        <v>68</v>
      </c>
      <c r="C13" s="28">
        <v>25</v>
      </c>
      <c r="D13" s="32"/>
      <c r="E13" s="28">
        <v>79</v>
      </c>
      <c r="F13" s="32"/>
      <c r="G13" s="28"/>
      <c r="H13" s="43"/>
      <c r="I13" s="28"/>
      <c r="J13" s="10"/>
      <c r="K13" s="28">
        <v>1245</v>
      </c>
      <c r="L13" s="28">
        <v>96</v>
      </c>
      <c r="M13" s="28">
        <v>5</v>
      </c>
      <c r="N13" s="28">
        <v>52</v>
      </c>
      <c r="O13" s="28">
        <v>4</v>
      </c>
      <c r="P13" s="28">
        <v>157</v>
      </c>
    </row>
    <row r="14" spans="1:16" x14ac:dyDescent="0.25">
      <c r="A14" s="4" t="s">
        <v>8</v>
      </c>
      <c r="B14" s="28">
        <v>407</v>
      </c>
      <c r="C14" s="28">
        <v>176</v>
      </c>
      <c r="D14" s="32"/>
      <c r="E14" s="28">
        <v>509</v>
      </c>
      <c r="F14" s="32"/>
      <c r="G14" s="28">
        <v>4</v>
      </c>
      <c r="H14" s="43"/>
      <c r="I14" s="28">
        <v>78</v>
      </c>
      <c r="J14" s="10"/>
      <c r="K14" s="28">
        <v>11254</v>
      </c>
      <c r="L14" s="28">
        <v>594</v>
      </c>
      <c r="M14" s="28">
        <v>44</v>
      </c>
      <c r="N14" s="28">
        <v>661</v>
      </c>
      <c r="O14" s="28">
        <v>31</v>
      </c>
      <c r="P14" s="28">
        <v>1330</v>
      </c>
    </row>
    <row r="15" spans="1:16" x14ac:dyDescent="0.25">
      <c r="A15" s="4" t="s">
        <v>9</v>
      </c>
      <c r="B15" s="28">
        <v>12</v>
      </c>
      <c r="C15" s="28">
        <v>10</v>
      </c>
      <c r="D15" s="32"/>
      <c r="E15" s="28">
        <v>17</v>
      </c>
      <c r="F15" s="32"/>
      <c r="G15" s="28"/>
      <c r="H15" s="43"/>
      <c r="I15" s="28"/>
      <c r="J15" s="10"/>
      <c r="K15" s="28">
        <v>273</v>
      </c>
      <c r="L15" s="28">
        <v>22</v>
      </c>
      <c r="M15" s="28">
        <v>5</v>
      </c>
      <c r="N15" s="28">
        <v>29</v>
      </c>
      <c r="O15" s="28">
        <v>0</v>
      </c>
      <c r="P15" s="28">
        <v>56</v>
      </c>
    </row>
    <row r="16" spans="1:16" x14ac:dyDescent="0.25">
      <c r="A16" s="4" t="s">
        <v>10</v>
      </c>
      <c r="B16" s="28">
        <v>14</v>
      </c>
      <c r="C16" s="28">
        <v>2</v>
      </c>
      <c r="D16" s="32"/>
      <c r="E16" s="28">
        <v>15</v>
      </c>
      <c r="F16" s="32"/>
      <c r="G16" s="28"/>
      <c r="H16" s="43"/>
      <c r="I16" s="28"/>
      <c r="J16" s="10"/>
      <c r="K16" s="28">
        <v>329</v>
      </c>
      <c r="L16" s="28">
        <v>16</v>
      </c>
      <c r="M16" s="28">
        <v>0</v>
      </c>
      <c r="N16" s="28">
        <v>25</v>
      </c>
      <c r="O16" s="28">
        <v>1</v>
      </c>
      <c r="P16" s="28">
        <v>42</v>
      </c>
    </row>
    <row r="17" spans="1:16" x14ac:dyDescent="0.25">
      <c r="A17" s="4" t="s">
        <v>11</v>
      </c>
      <c r="B17" s="28">
        <v>431</v>
      </c>
      <c r="C17" s="28">
        <v>182</v>
      </c>
      <c r="D17" s="32"/>
      <c r="E17" s="28">
        <v>547</v>
      </c>
      <c r="F17" s="32"/>
      <c r="G17" s="28"/>
      <c r="H17" s="43"/>
      <c r="I17" s="28">
        <v>545</v>
      </c>
      <c r="J17" s="10"/>
      <c r="K17" s="28">
        <v>9242</v>
      </c>
      <c r="L17" s="28">
        <v>621</v>
      </c>
      <c r="M17" s="28">
        <v>74</v>
      </c>
      <c r="N17" s="28">
        <v>588</v>
      </c>
      <c r="O17" s="28">
        <v>32</v>
      </c>
      <c r="P17" s="28">
        <v>1315</v>
      </c>
    </row>
    <row r="18" spans="1:16" x14ac:dyDescent="0.25">
      <c r="A18" s="4" t="s">
        <v>12</v>
      </c>
      <c r="B18" s="28">
        <v>320</v>
      </c>
      <c r="C18" s="28">
        <v>115</v>
      </c>
      <c r="D18" s="32"/>
      <c r="E18" s="28">
        <v>392</v>
      </c>
      <c r="F18" s="32"/>
      <c r="G18" s="28"/>
      <c r="H18" s="43"/>
      <c r="I18" s="28"/>
      <c r="J18" s="10"/>
      <c r="K18" s="28">
        <v>7229</v>
      </c>
      <c r="L18" s="28">
        <v>449</v>
      </c>
      <c r="M18" s="28">
        <v>50</v>
      </c>
      <c r="N18" s="28">
        <v>458</v>
      </c>
      <c r="O18" s="28">
        <v>24</v>
      </c>
      <c r="P18" s="28">
        <v>981</v>
      </c>
    </row>
    <row r="19" spans="1:16" x14ac:dyDescent="0.25">
      <c r="A19" s="4" t="s">
        <v>13</v>
      </c>
      <c r="B19" s="28">
        <v>69</v>
      </c>
      <c r="C19" s="28">
        <v>28</v>
      </c>
      <c r="D19" s="32"/>
      <c r="E19" s="28">
        <v>87</v>
      </c>
      <c r="F19" s="32"/>
      <c r="G19" s="28"/>
      <c r="H19" s="43"/>
      <c r="I19" s="28"/>
      <c r="J19" s="10"/>
      <c r="K19" s="28">
        <v>2387</v>
      </c>
      <c r="L19" s="28">
        <v>98</v>
      </c>
      <c r="M19" s="28">
        <v>8</v>
      </c>
      <c r="N19" s="28">
        <v>151</v>
      </c>
      <c r="O19" s="28">
        <v>2</v>
      </c>
      <c r="P19" s="28">
        <v>259</v>
      </c>
    </row>
    <row r="20" spans="1:16" x14ac:dyDescent="0.25">
      <c r="A20" s="4" t="s">
        <v>14</v>
      </c>
      <c r="B20" s="28">
        <v>76</v>
      </c>
      <c r="C20" s="28">
        <v>44</v>
      </c>
      <c r="D20" s="32"/>
      <c r="E20" s="28">
        <v>100</v>
      </c>
      <c r="F20" s="32"/>
      <c r="G20" s="28"/>
      <c r="H20" s="43"/>
      <c r="I20" s="28"/>
      <c r="J20" s="10"/>
      <c r="K20" s="28">
        <v>1614</v>
      </c>
      <c r="L20" s="28">
        <v>121</v>
      </c>
      <c r="M20" s="28">
        <v>7</v>
      </c>
      <c r="N20" s="28">
        <v>136</v>
      </c>
      <c r="O20" s="28">
        <v>2</v>
      </c>
      <c r="P20" s="28">
        <v>266</v>
      </c>
    </row>
    <row r="21" spans="1:16" x14ac:dyDescent="0.25">
      <c r="A21" s="4" t="s">
        <v>15</v>
      </c>
      <c r="B21" s="28">
        <v>22</v>
      </c>
      <c r="C21" s="28">
        <v>6</v>
      </c>
      <c r="D21" s="32"/>
      <c r="E21" s="28">
        <v>25</v>
      </c>
      <c r="F21" s="32"/>
      <c r="G21" s="28">
        <v>25</v>
      </c>
      <c r="H21" s="43"/>
      <c r="I21" s="28"/>
      <c r="J21" s="10"/>
      <c r="K21" s="28">
        <v>235</v>
      </c>
      <c r="L21" s="28">
        <v>28</v>
      </c>
      <c r="M21" s="28">
        <v>1</v>
      </c>
      <c r="N21" s="28">
        <v>23</v>
      </c>
      <c r="O21" s="28">
        <v>6</v>
      </c>
      <c r="P21" s="28">
        <v>58</v>
      </c>
    </row>
    <row r="22" spans="1:16" x14ac:dyDescent="0.25">
      <c r="A22" s="4" t="s">
        <v>16</v>
      </c>
      <c r="B22" s="28">
        <v>92</v>
      </c>
      <c r="C22" s="28">
        <v>27</v>
      </c>
      <c r="D22" s="32"/>
      <c r="E22" s="28">
        <v>108</v>
      </c>
      <c r="F22" s="32"/>
      <c r="G22" s="28">
        <v>106</v>
      </c>
      <c r="H22" s="43"/>
      <c r="I22" s="28"/>
      <c r="J22" s="10"/>
      <c r="K22" s="28">
        <v>1549</v>
      </c>
      <c r="L22" s="28">
        <v>121</v>
      </c>
      <c r="M22" s="28">
        <v>9</v>
      </c>
      <c r="N22" s="28">
        <v>173</v>
      </c>
      <c r="O22" s="28">
        <v>7</v>
      </c>
      <c r="P22" s="28">
        <v>310</v>
      </c>
    </row>
    <row r="23" spans="1:16" x14ac:dyDescent="0.25">
      <c r="A23" s="4" t="s">
        <v>161</v>
      </c>
      <c r="B23" s="28">
        <v>53</v>
      </c>
      <c r="C23" s="28">
        <v>30</v>
      </c>
      <c r="D23" s="32"/>
      <c r="E23" s="28">
        <v>73</v>
      </c>
      <c r="F23" s="32"/>
      <c r="G23" s="28"/>
      <c r="H23" s="43"/>
      <c r="I23" s="28"/>
      <c r="J23" s="10"/>
      <c r="K23" s="28">
        <v>1105</v>
      </c>
      <c r="L23" s="28">
        <v>85</v>
      </c>
      <c r="M23" s="28">
        <v>4</v>
      </c>
      <c r="N23" s="28">
        <v>79</v>
      </c>
      <c r="O23" s="28">
        <v>6</v>
      </c>
      <c r="P23" s="28">
        <v>174</v>
      </c>
    </row>
    <row r="24" spans="1:16" x14ac:dyDescent="0.25">
      <c r="A24" s="4" t="s">
        <v>17</v>
      </c>
      <c r="B24" s="28">
        <v>81</v>
      </c>
      <c r="C24" s="28">
        <v>43</v>
      </c>
      <c r="D24" s="32"/>
      <c r="E24" s="28">
        <v>111</v>
      </c>
      <c r="F24" s="32"/>
      <c r="G24" s="28"/>
      <c r="H24" s="43"/>
      <c r="I24" s="28"/>
      <c r="J24" s="10"/>
      <c r="K24" s="28">
        <v>1986</v>
      </c>
      <c r="L24" s="28">
        <v>126</v>
      </c>
      <c r="M24" s="28">
        <v>20</v>
      </c>
      <c r="N24" s="28">
        <v>171</v>
      </c>
      <c r="O24" s="28">
        <v>4</v>
      </c>
      <c r="P24" s="28">
        <v>321</v>
      </c>
    </row>
    <row r="25" spans="1:16" x14ac:dyDescent="0.25">
      <c r="A25" s="4" t="s">
        <v>18</v>
      </c>
      <c r="B25" s="28">
        <v>333</v>
      </c>
      <c r="C25" s="28">
        <v>116</v>
      </c>
      <c r="D25" s="32"/>
      <c r="E25" s="28">
        <v>349</v>
      </c>
      <c r="F25" s="32"/>
      <c r="G25" s="28"/>
      <c r="H25" s="43"/>
      <c r="I25" s="28"/>
      <c r="J25" s="10"/>
      <c r="K25" s="28">
        <v>6673</v>
      </c>
      <c r="L25" s="28">
        <v>498</v>
      </c>
      <c r="M25" s="28">
        <v>17</v>
      </c>
      <c r="N25" s="28">
        <v>495</v>
      </c>
      <c r="O25" s="28">
        <v>23</v>
      </c>
      <c r="P25" s="28">
        <v>1033</v>
      </c>
    </row>
    <row r="26" spans="1:16" x14ac:dyDescent="0.25">
      <c r="A26" s="4" t="s">
        <v>19</v>
      </c>
      <c r="B26" s="28">
        <v>20</v>
      </c>
      <c r="C26" s="28">
        <v>13</v>
      </c>
      <c r="D26" s="32"/>
      <c r="E26" s="28">
        <v>33</v>
      </c>
      <c r="F26" s="32"/>
      <c r="G26" s="28"/>
      <c r="H26" s="43"/>
      <c r="I26" s="28">
        <v>33</v>
      </c>
      <c r="J26" s="10"/>
      <c r="K26" s="28">
        <v>221</v>
      </c>
      <c r="L26" s="28">
        <v>34</v>
      </c>
      <c r="M26" s="28">
        <v>2</v>
      </c>
      <c r="N26" s="28">
        <v>15</v>
      </c>
      <c r="O26" s="28">
        <v>1</v>
      </c>
      <c r="P26" s="28">
        <v>52</v>
      </c>
    </row>
    <row r="27" spans="1:16" x14ac:dyDescent="0.25">
      <c r="A27" s="4" t="s">
        <v>20</v>
      </c>
      <c r="B27" s="28">
        <v>129</v>
      </c>
      <c r="C27" s="28">
        <v>68</v>
      </c>
      <c r="D27" s="32"/>
      <c r="E27" s="28">
        <v>173</v>
      </c>
      <c r="F27" s="32"/>
      <c r="G27" s="28"/>
      <c r="H27" s="43"/>
      <c r="I27" s="28"/>
      <c r="J27" s="10"/>
      <c r="K27" s="28">
        <v>2444</v>
      </c>
      <c r="L27" s="28">
        <v>200</v>
      </c>
      <c r="M27" s="28">
        <v>5</v>
      </c>
      <c r="N27" s="28">
        <v>187</v>
      </c>
      <c r="O27" s="28">
        <v>17</v>
      </c>
      <c r="P27" s="28">
        <v>409</v>
      </c>
    </row>
    <row r="28" spans="1:16" x14ac:dyDescent="0.25">
      <c r="A28" s="4" t="s">
        <v>21</v>
      </c>
      <c r="B28" s="28">
        <v>120</v>
      </c>
      <c r="C28" s="28">
        <v>69</v>
      </c>
      <c r="D28" s="32"/>
      <c r="E28" s="28">
        <v>156</v>
      </c>
      <c r="F28" s="32"/>
      <c r="G28" s="28">
        <v>152</v>
      </c>
      <c r="H28" s="43"/>
      <c r="I28" s="28"/>
      <c r="J28" s="10"/>
      <c r="K28" s="28">
        <v>2410</v>
      </c>
      <c r="L28" s="28">
        <v>197</v>
      </c>
      <c r="M28" s="28">
        <v>6</v>
      </c>
      <c r="N28" s="28">
        <v>209</v>
      </c>
      <c r="O28" s="28">
        <v>17</v>
      </c>
      <c r="P28" s="28">
        <v>429</v>
      </c>
    </row>
    <row r="29" spans="1:16" x14ac:dyDescent="0.25">
      <c r="A29" s="4" t="s">
        <v>248</v>
      </c>
      <c r="B29" s="28">
        <v>62</v>
      </c>
      <c r="C29" s="28">
        <v>17</v>
      </c>
      <c r="D29" s="32"/>
      <c r="E29" s="28">
        <v>69</v>
      </c>
      <c r="F29" s="32"/>
      <c r="G29" s="28"/>
      <c r="H29" s="43"/>
      <c r="I29" s="28"/>
      <c r="J29" s="10"/>
      <c r="K29" s="28">
        <v>644</v>
      </c>
      <c r="L29" s="28">
        <v>80</v>
      </c>
      <c r="M29" s="28">
        <v>16</v>
      </c>
      <c r="N29" s="28">
        <v>76</v>
      </c>
      <c r="O29" s="28">
        <v>3</v>
      </c>
      <c r="P29" s="28">
        <v>175</v>
      </c>
    </row>
    <row r="30" spans="1:16" ht="5.0999999999999996" customHeight="1" thickBot="1" x14ac:dyDescent="0.3">
      <c r="A30" s="5"/>
    </row>
    <row r="31" spans="1:16" ht="15.75" thickBot="1" x14ac:dyDescent="0.3">
      <c r="A31" s="6" t="s">
        <v>22</v>
      </c>
      <c r="B31" s="29">
        <v>3199</v>
      </c>
      <c r="C31" s="29">
        <v>1264</v>
      </c>
      <c r="E31" s="29">
        <v>3862</v>
      </c>
      <c r="G31" s="29">
        <v>909</v>
      </c>
      <c r="I31" s="29">
        <v>787</v>
      </c>
      <c r="K31" s="29">
        <v>71353</v>
      </c>
      <c r="L31" s="29">
        <v>4638</v>
      </c>
      <c r="M31" s="29">
        <v>325</v>
      </c>
      <c r="N31" s="29">
        <v>4604</v>
      </c>
      <c r="O31" s="29">
        <v>252</v>
      </c>
      <c r="P31" s="29">
        <v>9819</v>
      </c>
    </row>
    <row r="32" spans="1:16" x14ac:dyDescent="0.25">
      <c r="A32" s="4" t="s">
        <v>31</v>
      </c>
      <c r="B32" s="31">
        <v>213</v>
      </c>
      <c r="C32" s="31">
        <v>102</v>
      </c>
      <c r="E32" s="31">
        <v>274</v>
      </c>
      <c r="G32" s="31">
        <v>27</v>
      </c>
      <c r="H32" s="43"/>
      <c r="I32" s="31">
        <v>73</v>
      </c>
      <c r="K32" s="30"/>
      <c r="L32" s="30"/>
      <c r="M32" s="30"/>
      <c r="N32" s="30"/>
      <c r="O32" s="30"/>
      <c r="P32" s="30"/>
    </row>
    <row r="33" spans="1:16" x14ac:dyDescent="0.25">
      <c r="A33" s="4" t="s">
        <v>23</v>
      </c>
      <c r="B33" s="31">
        <v>2696</v>
      </c>
      <c r="C33" s="31">
        <v>1437</v>
      </c>
      <c r="E33" s="31">
        <v>3724</v>
      </c>
      <c r="G33" s="31">
        <v>841</v>
      </c>
      <c r="H33" s="43"/>
      <c r="I33" s="31">
        <v>802</v>
      </c>
      <c r="K33" s="30"/>
      <c r="L33" s="30"/>
      <c r="M33" s="30"/>
      <c r="N33" s="30"/>
      <c r="O33" s="30"/>
      <c r="P33" s="30"/>
    </row>
    <row r="34" spans="1:16" ht="15.75" thickBot="1" x14ac:dyDescent="0.3">
      <c r="A34" s="9" t="s">
        <v>39</v>
      </c>
      <c r="B34" s="31">
        <v>238</v>
      </c>
      <c r="C34" s="31">
        <v>76</v>
      </c>
      <c r="E34" s="31">
        <v>195</v>
      </c>
      <c r="G34" s="31">
        <v>56</v>
      </c>
      <c r="H34" s="43"/>
      <c r="I34" s="31">
        <v>39</v>
      </c>
      <c r="K34" s="30"/>
      <c r="L34" s="30"/>
      <c r="M34" s="30"/>
      <c r="N34" s="30"/>
      <c r="O34" s="30"/>
      <c r="P34" s="30"/>
    </row>
    <row r="35" spans="1:16" ht="15.75" thickBot="1" x14ac:dyDescent="0.3">
      <c r="A35" s="6" t="s">
        <v>24</v>
      </c>
      <c r="B35" s="29">
        <v>6346</v>
      </c>
      <c r="C35" s="29">
        <v>2879</v>
      </c>
      <c r="E35" s="29">
        <v>8055</v>
      </c>
      <c r="G35" s="29">
        <v>1833</v>
      </c>
      <c r="I35" s="29">
        <v>1701</v>
      </c>
      <c r="K35" s="30"/>
      <c r="L35" s="30"/>
      <c r="M35" s="30"/>
      <c r="N35" s="30"/>
      <c r="O35" s="30"/>
      <c r="P35" s="30"/>
    </row>
    <row r="37" spans="1:16" x14ac:dyDescent="0.25">
      <c r="B37" s="32"/>
      <c r="C37" s="32"/>
      <c r="D37" s="32"/>
      <c r="E37" s="32"/>
      <c r="F37" s="32"/>
      <c r="G37" s="32"/>
      <c r="H37" s="43"/>
      <c r="I37" s="32"/>
    </row>
    <row r="38" spans="1:16" x14ac:dyDescent="0.25">
      <c r="B38" s="32"/>
      <c r="C38" s="32"/>
      <c r="D38" s="32"/>
      <c r="E38" s="32"/>
      <c r="F38" s="32"/>
      <c r="G38" s="32"/>
      <c r="H38" s="43"/>
      <c r="I38" s="32"/>
    </row>
    <row r="39" spans="1:16" x14ac:dyDescent="0.25">
      <c r="B39" s="32"/>
      <c r="C39" s="32"/>
      <c r="D39" s="32"/>
      <c r="E39" s="32"/>
      <c r="F39" s="32"/>
      <c r="G39" s="32"/>
      <c r="H39" s="43"/>
      <c r="I39" s="32"/>
    </row>
    <row r="40" spans="1:16" x14ac:dyDescent="0.25">
      <c r="B40" s="32"/>
      <c r="C40" s="32"/>
      <c r="D40" s="32"/>
      <c r="E40" s="32"/>
      <c r="F40" s="32"/>
      <c r="G40" s="32"/>
      <c r="H40" s="43"/>
      <c r="I40" s="32"/>
    </row>
    <row r="41" spans="1:16" x14ac:dyDescent="0.25">
      <c r="B41" s="32"/>
      <c r="C41" s="32"/>
      <c r="D41" s="32"/>
      <c r="E41" s="32"/>
      <c r="F41" s="32"/>
      <c r="G41" s="32"/>
      <c r="H41" s="43"/>
      <c r="I41" s="32"/>
    </row>
    <row r="42" spans="1:16" x14ac:dyDescent="0.25">
      <c r="B42" s="32"/>
      <c r="C42" s="32"/>
      <c r="D42" s="32"/>
      <c r="E42" s="32"/>
      <c r="F42" s="32"/>
      <c r="G42" s="32"/>
      <c r="H42" s="43"/>
      <c r="I42" s="32"/>
    </row>
    <row r="43" spans="1:16" x14ac:dyDescent="0.25">
      <c r="B43" s="32"/>
      <c r="C43" s="32"/>
      <c r="D43" s="32"/>
      <c r="E43" s="32"/>
      <c r="F43" s="32"/>
      <c r="G43" s="32"/>
      <c r="H43" s="43"/>
      <c r="I43" s="32"/>
    </row>
    <row r="44" spans="1:16" x14ac:dyDescent="0.25">
      <c r="B44" s="32"/>
      <c r="C44" s="32"/>
      <c r="D44" s="32"/>
      <c r="E44" s="32"/>
      <c r="F44" s="32"/>
      <c r="G44" s="32"/>
      <c r="H44" s="43"/>
      <c r="I44" s="32"/>
    </row>
    <row r="45" spans="1:16" x14ac:dyDescent="0.25">
      <c r="B45" s="32"/>
      <c r="C45" s="32"/>
      <c r="D45" s="32"/>
      <c r="E45" s="32"/>
      <c r="F45" s="32"/>
      <c r="G45" s="32"/>
      <c r="H45" s="43"/>
      <c r="I45" s="32"/>
    </row>
    <row r="46" spans="1:16" x14ac:dyDescent="0.25">
      <c r="B46" s="32"/>
      <c r="C46" s="32"/>
      <c r="D46" s="32"/>
      <c r="E46" s="32"/>
      <c r="F46" s="32"/>
      <c r="G46" s="32"/>
      <c r="H46" s="43"/>
      <c r="I46" s="32"/>
    </row>
    <row r="47" spans="1:16" x14ac:dyDescent="0.25">
      <c r="B47" s="32"/>
      <c r="C47" s="32"/>
      <c r="D47" s="32"/>
      <c r="E47" s="32"/>
      <c r="F47" s="32"/>
      <c r="G47" s="32"/>
      <c r="H47" s="43"/>
      <c r="I47" s="32"/>
    </row>
    <row r="48" spans="1:16" x14ac:dyDescent="0.25">
      <c r="B48" s="32"/>
      <c r="C48" s="32"/>
      <c r="D48" s="32"/>
      <c r="E48" s="32"/>
      <c r="F48" s="32"/>
      <c r="G48" s="32"/>
      <c r="H48" s="43"/>
      <c r="I48" s="32"/>
    </row>
    <row r="49" spans="2:9" x14ac:dyDescent="0.25">
      <c r="B49" s="32"/>
      <c r="C49" s="32"/>
      <c r="D49" s="32"/>
      <c r="E49" s="32"/>
      <c r="F49" s="32"/>
      <c r="G49" s="32"/>
      <c r="H49" s="43"/>
      <c r="I49" s="32"/>
    </row>
  </sheetData>
  <mergeCells count="9">
    <mergeCell ref="P4:P5"/>
    <mergeCell ref="K2:P3"/>
    <mergeCell ref="K4:K5"/>
    <mergeCell ref="M4:M5"/>
    <mergeCell ref="A4:A5"/>
    <mergeCell ref="B2:C3"/>
    <mergeCell ref="L4:L5"/>
    <mergeCell ref="N4:N5"/>
    <mergeCell ref="O4:O5"/>
  </mergeCells>
  <hyperlinks>
    <hyperlink ref="A7" location="Absecon!A1" display="Absecon"/>
    <hyperlink ref="A8" location="'Atlantic City'!A1" display="Atlantic City"/>
    <hyperlink ref="A9" location="Brigantine!A1" display="Brigantine"/>
    <hyperlink ref="A10" location="'Buena Borough'!A1" display="Buena Borough"/>
    <hyperlink ref="A11" location="'Buena Vista'!A1" display="Buena Vista"/>
    <hyperlink ref="A12" location="'Corbin City'!A1" display="Corbin City"/>
    <hyperlink ref="A13" location="'Egg Harbor City'!A1" display="Egg Harbor City"/>
    <hyperlink ref="A14" location="'Egg Harbor Twp'!A1" display="Egg Harbor Twp."/>
    <hyperlink ref="A15" location="'Estell Manor'!A1" display="Estell Manor"/>
    <hyperlink ref="A16" location="Folsom!A1" display="Folsom"/>
    <hyperlink ref="A17" location="'Galloway Twp'!A1" display="Galloway Twp."/>
    <hyperlink ref="A18" location="'Hamilton Twp'!A1" display="Hamilton Twp."/>
    <hyperlink ref="A19" location="Hammonton!A1" display="Hammonton"/>
    <hyperlink ref="A20" location="Linwood!A1" display="Linwood"/>
    <hyperlink ref="A21" location="Longport!A1" display="Longport"/>
    <hyperlink ref="A22" location="Margate!A1" display="Margate"/>
    <hyperlink ref="A23" location="Mullica!A1" display="Mullica"/>
    <hyperlink ref="A24" location="Northfield!A1" display="Northfield"/>
    <hyperlink ref="A25" location="Pleasantville!A1" display="Pleasantville"/>
    <hyperlink ref="A26" location="'Port Republic'!A1" display="Port Republic"/>
    <hyperlink ref="A27" location="'Somers Point'!A1" display="Somers Point"/>
    <hyperlink ref="A28" location="Ventnor!A1" display="Ventnor"/>
    <hyperlink ref="A29" location="Weymouth!A1" display="Weymouth"/>
  </hyperlink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18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style="1" customWidth="1"/>
    <col min="2" max="2" width="1.7109375" style="1" customWidth="1"/>
    <col min="3" max="4" width="11.28515625" style="10" customWidth="1"/>
    <col min="5" max="5" width="1.7109375" style="10" customWidth="1"/>
    <col min="6" max="6" width="13.85546875" style="10" bestFit="1" customWidth="1"/>
    <col min="7" max="7" width="1.7109375" style="10" customWidth="1"/>
    <col min="8" max="8" width="10.7109375" style="10" customWidth="1"/>
    <col min="9" max="9" width="1.7109375" style="10" customWidth="1"/>
    <col min="10" max="10" width="10.7109375" style="10" customWidth="1"/>
    <col min="11" max="11" width="1.7109375" style="10" customWidth="1"/>
    <col min="12" max="14" width="9.7109375" style="10" customWidth="1"/>
    <col min="15" max="15" width="10.7109375" style="10" customWidth="1"/>
    <col min="16" max="49" width="11.85546875" style="10" customWidth="1"/>
    <col min="50" max="63" width="9.140625" style="10"/>
  </cols>
  <sheetData>
    <row r="2" spans="1:15" x14ac:dyDescent="0.25">
      <c r="A2" s="8"/>
      <c r="B2" s="8"/>
      <c r="C2" s="89" t="s">
        <v>32</v>
      </c>
      <c r="D2" s="91"/>
      <c r="E2" s="12"/>
      <c r="F2" s="15" t="s">
        <v>36</v>
      </c>
      <c r="G2" s="11"/>
      <c r="H2" s="15" t="s">
        <v>33</v>
      </c>
      <c r="I2" s="11"/>
      <c r="J2" s="15" t="s">
        <v>33</v>
      </c>
      <c r="L2" s="89" t="s">
        <v>38</v>
      </c>
      <c r="M2" s="90"/>
      <c r="N2" s="90"/>
      <c r="O2" s="91"/>
    </row>
    <row r="3" spans="1:15" ht="15.75" thickBot="1" x14ac:dyDescent="0.3">
      <c r="A3" s="8"/>
      <c r="B3" s="8"/>
      <c r="C3" s="109"/>
      <c r="D3" s="111"/>
      <c r="E3" s="12"/>
      <c r="F3" s="16" t="s">
        <v>37</v>
      </c>
      <c r="G3" s="11"/>
      <c r="H3" s="16" t="s">
        <v>34</v>
      </c>
      <c r="I3" s="11"/>
      <c r="J3" s="16" t="s">
        <v>35</v>
      </c>
      <c r="L3" s="92"/>
      <c r="M3" s="93"/>
      <c r="N3" s="93"/>
      <c r="O3" s="94"/>
    </row>
    <row r="4" spans="1:15" ht="15" customHeight="1" x14ac:dyDescent="0.25">
      <c r="A4" s="8"/>
      <c r="B4" s="8"/>
      <c r="C4" s="17" t="str">
        <f>+'Leed Sheet (D)'!B4</f>
        <v>Tim</v>
      </c>
      <c r="D4" s="19" t="str">
        <f>+'Leed Sheet (D)'!C4</f>
        <v>Carolyn</v>
      </c>
      <c r="F4" s="23" t="str">
        <f>+'Leed Sheet (D)'!E4</f>
        <v>Habib</v>
      </c>
      <c r="H4" s="23" t="s">
        <v>209</v>
      </c>
      <c r="J4" s="23" t="s">
        <v>211</v>
      </c>
      <c r="L4" s="95" t="s">
        <v>40</v>
      </c>
      <c r="M4" s="97" t="s">
        <v>31</v>
      </c>
      <c r="N4" s="97" t="s">
        <v>23</v>
      </c>
      <c r="O4" s="99" t="s">
        <v>39</v>
      </c>
    </row>
    <row r="5" spans="1:15" ht="15.75" thickBot="1" x14ac:dyDescent="0.3">
      <c r="A5" s="8"/>
      <c r="B5" s="8"/>
      <c r="C5" s="20" t="str">
        <f>+'Leed Sheet (D)'!B5</f>
        <v>ALEXANDER</v>
      </c>
      <c r="D5" s="22" t="str">
        <f>+'Leed Sheet (D)'!C5</f>
        <v>RUSH</v>
      </c>
      <c r="F5" s="24" t="str">
        <f>+'Leed Sheet (D)'!E5</f>
        <v>REHMAN</v>
      </c>
      <c r="H5" s="24" t="s">
        <v>210</v>
      </c>
      <c r="J5" s="24" t="s">
        <v>212</v>
      </c>
      <c r="L5" s="96"/>
      <c r="M5" s="98"/>
      <c r="N5" s="98"/>
      <c r="O5" s="100"/>
    </row>
    <row r="6" spans="1:15" ht="5.0999999999999996" customHeight="1" x14ac:dyDescent="0.25">
      <c r="A6" s="8"/>
      <c r="B6" s="8"/>
    </row>
    <row r="7" spans="1:15" x14ac:dyDescent="0.25">
      <c r="A7" s="1" t="s">
        <v>25</v>
      </c>
      <c r="C7" s="13">
        <v>19</v>
      </c>
      <c r="D7" s="13">
        <v>13</v>
      </c>
      <c r="F7" s="13">
        <v>26</v>
      </c>
      <c r="H7" s="13">
        <v>28</v>
      </c>
      <c r="J7" s="13"/>
      <c r="L7" s="13">
        <v>33</v>
      </c>
      <c r="M7" s="78">
        <v>10</v>
      </c>
      <c r="N7" s="78">
        <v>95</v>
      </c>
      <c r="O7" s="78">
        <v>8</v>
      </c>
    </row>
    <row r="8" spans="1:15" x14ac:dyDescent="0.25">
      <c r="A8" s="1" t="s">
        <v>26</v>
      </c>
      <c r="C8" s="13">
        <v>13</v>
      </c>
      <c r="D8" s="13">
        <v>8</v>
      </c>
      <c r="F8" s="13">
        <v>21</v>
      </c>
      <c r="H8" s="13">
        <v>21</v>
      </c>
      <c r="J8" s="13"/>
      <c r="L8" s="13">
        <v>21</v>
      </c>
      <c r="M8" s="79"/>
      <c r="N8" s="79"/>
      <c r="O8" s="79"/>
    </row>
    <row r="9" spans="1:15" x14ac:dyDescent="0.25">
      <c r="A9" s="1" t="s">
        <v>27</v>
      </c>
      <c r="C9" s="13">
        <v>13</v>
      </c>
      <c r="D9" s="13">
        <v>5</v>
      </c>
      <c r="F9" s="13">
        <v>16</v>
      </c>
      <c r="H9" s="13">
        <v>18</v>
      </c>
      <c r="J9" s="13"/>
      <c r="L9" s="13">
        <v>19</v>
      </c>
      <c r="M9" s="80"/>
      <c r="N9" s="80"/>
      <c r="O9" s="80"/>
    </row>
    <row r="10" spans="1:15" x14ac:dyDescent="0.25">
      <c r="A10" s="1" t="s">
        <v>28</v>
      </c>
      <c r="C10" s="13">
        <v>19</v>
      </c>
      <c r="D10" s="13">
        <v>5</v>
      </c>
      <c r="F10" s="13">
        <v>22</v>
      </c>
      <c r="H10" s="13"/>
      <c r="J10" s="13">
        <v>21</v>
      </c>
      <c r="L10" s="13">
        <v>24</v>
      </c>
      <c r="M10" s="78">
        <v>11</v>
      </c>
      <c r="N10" s="78">
        <v>70</v>
      </c>
      <c r="O10" s="78">
        <v>5</v>
      </c>
    </row>
    <row r="11" spans="1:15" x14ac:dyDescent="0.25">
      <c r="A11" s="1" t="s">
        <v>29</v>
      </c>
      <c r="C11" s="13">
        <v>22</v>
      </c>
      <c r="D11" s="13">
        <v>10</v>
      </c>
      <c r="F11" s="13">
        <v>29</v>
      </c>
      <c r="H11" s="13"/>
      <c r="J11" s="13">
        <v>29</v>
      </c>
      <c r="L11" s="13">
        <v>32</v>
      </c>
      <c r="M11" s="79"/>
      <c r="N11" s="79"/>
      <c r="O11" s="79"/>
    </row>
    <row r="12" spans="1:15" x14ac:dyDescent="0.25">
      <c r="A12" s="1" t="s">
        <v>30</v>
      </c>
      <c r="C12" s="13">
        <v>23</v>
      </c>
      <c r="D12" s="13">
        <v>9</v>
      </c>
      <c r="F12" s="13">
        <v>31</v>
      </c>
      <c r="H12" s="13"/>
      <c r="J12" s="13">
        <v>31</v>
      </c>
      <c r="L12" s="13">
        <v>33</v>
      </c>
      <c r="M12" s="80"/>
      <c r="N12" s="80"/>
      <c r="O12" s="80"/>
    </row>
    <row r="13" spans="1:15" ht="5.0999999999999996" customHeight="1" thickBot="1" x14ac:dyDescent="0.3">
      <c r="M13" s="10">
        <v>3</v>
      </c>
    </row>
    <row r="14" spans="1:15" ht="15.75" thickBot="1" x14ac:dyDescent="0.3">
      <c r="A14" s="6" t="s">
        <v>22</v>
      </c>
      <c r="B14" s="6"/>
      <c r="C14" s="14">
        <f>+SUM(C7:C12)</f>
        <v>109</v>
      </c>
      <c r="D14" s="14">
        <f>+SUM(D7:D12)</f>
        <v>50</v>
      </c>
      <c r="F14" s="14">
        <f>+SUM(F7:F12)</f>
        <v>145</v>
      </c>
      <c r="H14" s="14">
        <f>+SUM(H7:H12)</f>
        <v>67</v>
      </c>
      <c r="J14" s="14">
        <f>+SUM(J7:J12)</f>
        <v>81</v>
      </c>
      <c r="L14" s="14">
        <f t="shared" ref="L14:O14" si="0">+SUM(L7:L12)</f>
        <v>162</v>
      </c>
      <c r="M14" s="14">
        <f t="shared" si="0"/>
        <v>21</v>
      </c>
      <c r="N14" s="14">
        <f t="shared" si="0"/>
        <v>165</v>
      </c>
      <c r="O14" s="14">
        <f t="shared" si="0"/>
        <v>13</v>
      </c>
    </row>
    <row r="15" spans="1:15" x14ac:dyDescent="0.25">
      <c r="A15" s="4" t="s">
        <v>31</v>
      </c>
      <c r="B15" s="4"/>
      <c r="C15" s="25">
        <v>14</v>
      </c>
      <c r="D15" s="25">
        <v>7</v>
      </c>
      <c r="F15" s="25">
        <v>19</v>
      </c>
      <c r="H15" s="25">
        <v>9</v>
      </c>
      <c r="J15" s="25">
        <v>10</v>
      </c>
    </row>
    <row r="16" spans="1:15" x14ac:dyDescent="0.25">
      <c r="A16" s="4" t="s">
        <v>23</v>
      </c>
      <c r="B16" s="9"/>
      <c r="C16" s="13">
        <v>101</v>
      </c>
      <c r="D16" s="13">
        <v>47</v>
      </c>
      <c r="F16" s="13">
        <v>147</v>
      </c>
      <c r="H16" s="13">
        <v>89</v>
      </c>
      <c r="J16" s="13">
        <v>65</v>
      </c>
    </row>
    <row r="17" spans="1:10" ht="15.75" thickBot="1" x14ac:dyDescent="0.3">
      <c r="A17" s="9" t="s">
        <v>39</v>
      </c>
      <c r="B17" s="9"/>
      <c r="C17" s="13">
        <v>8</v>
      </c>
      <c r="D17" s="13">
        <v>3</v>
      </c>
      <c r="F17" s="13">
        <v>11</v>
      </c>
      <c r="H17" s="13">
        <v>7</v>
      </c>
      <c r="J17" s="13">
        <v>4</v>
      </c>
    </row>
    <row r="18" spans="1:10" ht="15.75" thickBot="1" x14ac:dyDescent="0.3">
      <c r="A18" s="7" t="s">
        <v>24</v>
      </c>
      <c r="B18" s="7"/>
      <c r="C18" s="14">
        <f>+SUM(C15:C17)</f>
        <v>123</v>
      </c>
      <c r="D18" s="14">
        <f>+SUM(D15:D17)</f>
        <v>57</v>
      </c>
      <c r="F18" s="14">
        <f>+SUM(F15:F17)</f>
        <v>177</v>
      </c>
      <c r="H18" s="14">
        <f>+SUM(H15:H17)</f>
        <v>105</v>
      </c>
      <c r="J18" s="14">
        <f>+SUM(J15:J17)</f>
        <v>79</v>
      </c>
    </row>
  </sheetData>
  <mergeCells count="12">
    <mergeCell ref="M7:M9"/>
    <mergeCell ref="M10:M12"/>
    <mergeCell ref="N7:N9"/>
    <mergeCell ref="N10:N12"/>
    <mergeCell ref="O7:O9"/>
    <mergeCell ref="O10:O12"/>
    <mergeCell ref="M4:M5"/>
    <mergeCell ref="C2:D3"/>
    <mergeCell ref="L4:L5"/>
    <mergeCell ref="N4:N5"/>
    <mergeCell ref="O4:O5"/>
    <mergeCell ref="L2:O3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28515625" style="32" customWidth="1"/>
    <col min="5" max="5" width="1.7109375" style="32" customWidth="1"/>
    <col min="6" max="6" width="13.85546875" style="32" bestFit="1" customWidth="1"/>
    <col min="7" max="7" width="1.7109375" style="32" customWidth="1"/>
    <col min="8" max="8" width="13.85546875" style="32" customWidth="1"/>
    <col min="9" max="9" width="1.7109375" style="32" customWidth="1"/>
    <col min="10" max="12" width="9.7109375" style="27" customWidth="1"/>
    <col min="13" max="13" width="10.7109375" style="27" customWidth="1"/>
  </cols>
  <sheetData>
    <row r="2" spans="1:13" x14ac:dyDescent="0.25">
      <c r="C2" s="63" t="s">
        <v>32</v>
      </c>
      <c r="D2" s="65"/>
      <c r="E2" s="33"/>
      <c r="F2" s="34" t="s">
        <v>36</v>
      </c>
      <c r="G2" s="55"/>
      <c r="H2" s="34" t="s">
        <v>36</v>
      </c>
      <c r="I2" s="55"/>
      <c r="J2" s="63" t="s">
        <v>38</v>
      </c>
      <c r="K2" s="64"/>
      <c r="L2" s="64"/>
      <c r="M2" s="65"/>
    </row>
    <row r="3" spans="1:13" ht="15.75" thickBot="1" x14ac:dyDescent="0.3">
      <c r="C3" s="66"/>
      <c r="D3" s="68"/>
      <c r="E3" s="33"/>
      <c r="F3" s="35" t="s">
        <v>37</v>
      </c>
      <c r="G3" s="55"/>
      <c r="H3" s="35" t="s">
        <v>41</v>
      </c>
      <c r="I3" s="55"/>
      <c r="J3" s="66"/>
      <c r="K3" s="67"/>
      <c r="L3" s="67"/>
      <c r="M3" s="68"/>
    </row>
    <row r="4" spans="1:13" x14ac:dyDescent="0.25">
      <c r="C4" s="36" t="str">
        <f>+'Leed Sheet (D)'!B4</f>
        <v>Tim</v>
      </c>
      <c r="D4" s="37" t="str">
        <f>+'Leed Sheet (D)'!C4</f>
        <v>Carolyn</v>
      </c>
      <c r="F4" s="38" t="str">
        <f>+'Leed Sheet (D)'!E4</f>
        <v>Habib</v>
      </c>
      <c r="H4" s="38" t="str">
        <f>+'Leed Sheet (D)'!G4</f>
        <v>Ernest D.</v>
      </c>
      <c r="J4" s="84" t="s">
        <v>40</v>
      </c>
      <c r="K4" s="72" t="s">
        <v>31</v>
      </c>
      <c r="L4" s="72" t="s">
        <v>23</v>
      </c>
      <c r="M4" s="76" t="s">
        <v>39</v>
      </c>
    </row>
    <row r="5" spans="1:13" ht="15.75" thickBot="1" x14ac:dyDescent="0.3">
      <c r="C5" s="39" t="str">
        <f>+'Leed Sheet (D)'!B5</f>
        <v>ALEXANDER</v>
      </c>
      <c r="D5" s="40" t="str">
        <f>+'Leed Sheet (D)'!C5</f>
        <v>RUSH</v>
      </c>
      <c r="F5" s="41" t="str">
        <f>+'Leed Sheet (D)'!E5</f>
        <v>REHMAN</v>
      </c>
      <c r="H5" s="41" t="str">
        <f>+'Leed Sheet (D)'!G5</f>
        <v>COURSEY, Sr.</v>
      </c>
      <c r="J5" s="85"/>
      <c r="K5" s="73"/>
      <c r="L5" s="73"/>
      <c r="M5" s="77"/>
    </row>
    <row r="6" spans="1:13" x14ac:dyDescent="0.25">
      <c r="A6" s="1" t="s">
        <v>44</v>
      </c>
      <c r="C6" s="31">
        <v>60</v>
      </c>
      <c r="D6" s="31">
        <v>12</v>
      </c>
      <c r="F6" s="31">
        <v>68</v>
      </c>
      <c r="H6" s="31">
        <v>77</v>
      </c>
      <c r="J6" s="31">
        <v>79</v>
      </c>
      <c r="K6" s="86">
        <v>13</v>
      </c>
      <c r="L6" s="86">
        <v>543</v>
      </c>
      <c r="M6" s="86">
        <v>44</v>
      </c>
    </row>
    <row r="7" spans="1:13" x14ac:dyDescent="0.25">
      <c r="A7" s="1" t="s">
        <v>45</v>
      </c>
      <c r="C7" s="28">
        <v>13</v>
      </c>
      <c r="D7" s="28">
        <v>3</v>
      </c>
      <c r="F7" s="28">
        <v>14</v>
      </c>
      <c r="H7" s="28">
        <v>15</v>
      </c>
      <c r="J7" s="28">
        <v>16</v>
      </c>
      <c r="K7" s="87"/>
      <c r="L7" s="87"/>
      <c r="M7" s="87"/>
    </row>
    <row r="8" spans="1:13" x14ac:dyDescent="0.25">
      <c r="A8" s="1" t="s">
        <v>46</v>
      </c>
      <c r="C8" s="28">
        <v>21</v>
      </c>
      <c r="D8" s="28">
        <v>11</v>
      </c>
      <c r="F8" s="28">
        <v>29</v>
      </c>
      <c r="H8" s="28">
        <v>31</v>
      </c>
      <c r="J8" s="28">
        <v>34</v>
      </c>
      <c r="K8" s="87"/>
      <c r="L8" s="87"/>
      <c r="M8" s="87"/>
    </row>
    <row r="9" spans="1:13" x14ac:dyDescent="0.25">
      <c r="A9" s="1" t="s">
        <v>47</v>
      </c>
      <c r="C9" s="28">
        <v>22</v>
      </c>
      <c r="D9" s="28">
        <v>3</v>
      </c>
      <c r="F9" s="28">
        <v>18</v>
      </c>
      <c r="H9" s="28">
        <v>23</v>
      </c>
      <c r="J9" s="28">
        <v>27</v>
      </c>
      <c r="K9" s="87"/>
      <c r="L9" s="87"/>
      <c r="M9" s="87"/>
    </row>
    <row r="10" spans="1:13" x14ac:dyDescent="0.25">
      <c r="A10" s="1" t="s">
        <v>48</v>
      </c>
      <c r="C10" s="28">
        <v>30</v>
      </c>
      <c r="D10" s="28">
        <v>8</v>
      </c>
      <c r="F10" s="28">
        <v>35</v>
      </c>
      <c r="H10" s="28">
        <v>39</v>
      </c>
      <c r="J10" s="28">
        <v>46</v>
      </c>
      <c r="K10" s="87"/>
      <c r="L10" s="87"/>
      <c r="M10" s="87"/>
    </row>
    <row r="11" spans="1:13" x14ac:dyDescent="0.25">
      <c r="A11" s="1" t="s">
        <v>49</v>
      </c>
      <c r="C11" s="28">
        <v>53</v>
      </c>
      <c r="D11" s="28">
        <v>12</v>
      </c>
      <c r="F11" s="28">
        <v>61</v>
      </c>
      <c r="H11" s="28">
        <v>67</v>
      </c>
      <c r="J11" s="28">
        <v>70</v>
      </c>
      <c r="K11" s="87"/>
      <c r="L11" s="87"/>
      <c r="M11" s="87"/>
    </row>
    <row r="12" spans="1:13" x14ac:dyDescent="0.25">
      <c r="A12" s="1" t="s">
        <v>50</v>
      </c>
      <c r="C12" s="28">
        <v>10</v>
      </c>
      <c r="D12" s="28">
        <v>3</v>
      </c>
      <c r="F12" s="28">
        <v>10</v>
      </c>
      <c r="H12" s="28">
        <v>11</v>
      </c>
      <c r="J12" s="28">
        <v>13</v>
      </c>
      <c r="K12" s="87"/>
      <c r="L12" s="87"/>
      <c r="M12" s="87"/>
    </row>
    <row r="13" spans="1:13" x14ac:dyDescent="0.25">
      <c r="A13" s="1" t="s">
        <v>51</v>
      </c>
      <c r="C13" s="28">
        <v>50</v>
      </c>
      <c r="D13" s="28">
        <v>3</v>
      </c>
      <c r="F13" s="28">
        <v>52</v>
      </c>
      <c r="H13" s="28">
        <v>60</v>
      </c>
      <c r="J13" s="28">
        <v>62</v>
      </c>
      <c r="K13" s="87"/>
      <c r="L13" s="87"/>
      <c r="M13" s="87"/>
    </row>
    <row r="14" spans="1:13" x14ac:dyDescent="0.25">
      <c r="A14" s="1" t="s">
        <v>52</v>
      </c>
      <c r="C14" s="28">
        <v>8</v>
      </c>
      <c r="D14" s="28">
        <v>3</v>
      </c>
      <c r="F14" s="28">
        <v>9</v>
      </c>
      <c r="H14" s="28">
        <v>7</v>
      </c>
      <c r="J14" s="28">
        <v>11</v>
      </c>
      <c r="K14" s="87"/>
      <c r="L14" s="87"/>
      <c r="M14" s="87"/>
    </row>
    <row r="15" spans="1:13" x14ac:dyDescent="0.25">
      <c r="A15" s="1" t="s">
        <v>53</v>
      </c>
      <c r="C15" s="28">
        <v>30</v>
      </c>
      <c r="D15" s="28">
        <v>4</v>
      </c>
      <c r="F15" s="28">
        <v>26</v>
      </c>
      <c r="H15" s="28">
        <v>31</v>
      </c>
      <c r="J15" s="28">
        <v>35</v>
      </c>
      <c r="K15" s="87"/>
      <c r="L15" s="87"/>
      <c r="M15" s="87"/>
    </row>
    <row r="16" spans="1:13" x14ac:dyDescent="0.25">
      <c r="A16" s="1" t="s">
        <v>54</v>
      </c>
      <c r="C16" s="28">
        <v>33</v>
      </c>
      <c r="D16" s="28">
        <v>6</v>
      </c>
      <c r="F16" s="28">
        <v>34</v>
      </c>
      <c r="H16" s="28">
        <v>40</v>
      </c>
      <c r="J16" s="28">
        <v>43</v>
      </c>
      <c r="K16" s="87"/>
      <c r="L16" s="87"/>
      <c r="M16" s="87"/>
    </row>
    <row r="17" spans="1:13" x14ac:dyDescent="0.25">
      <c r="A17" s="1" t="s">
        <v>55</v>
      </c>
      <c r="C17" s="28">
        <v>5</v>
      </c>
      <c r="D17" s="28">
        <v>3</v>
      </c>
      <c r="F17" s="28">
        <v>7</v>
      </c>
      <c r="H17" s="28">
        <v>9</v>
      </c>
      <c r="J17" s="28">
        <v>10</v>
      </c>
      <c r="K17" s="87"/>
      <c r="L17" s="87"/>
      <c r="M17" s="87"/>
    </row>
    <row r="18" spans="1:13" x14ac:dyDescent="0.25">
      <c r="A18" s="1" t="s">
        <v>56</v>
      </c>
      <c r="C18" s="28">
        <v>22</v>
      </c>
      <c r="D18" s="28">
        <v>4</v>
      </c>
      <c r="F18" s="28">
        <v>22</v>
      </c>
      <c r="H18" s="28">
        <v>25</v>
      </c>
      <c r="J18" s="28">
        <v>28</v>
      </c>
      <c r="K18" s="87"/>
      <c r="L18" s="87"/>
      <c r="M18" s="87"/>
    </row>
    <row r="19" spans="1:13" x14ac:dyDescent="0.25">
      <c r="A19" s="1" t="s">
        <v>57</v>
      </c>
      <c r="C19" s="28">
        <v>64</v>
      </c>
      <c r="D19" s="28">
        <v>9</v>
      </c>
      <c r="F19" s="28">
        <v>57</v>
      </c>
      <c r="H19" s="28">
        <v>75</v>
      </c>
      <c r="J19" s="28">
        <v>85</v>
      </c>
      <c r="K19" s="87"/>
      <c r="L19" s="87"/>
      <c r="M19" s="87"/>
    </row>
    <row r="20" spans="1:13" x14ac:dyDescent="0.25">
      <c r="A20" s="1" t="s">
        <v>58</v>
      </c>
      <c r="C20" s="28">
        <v>13</v>
      </c>
      <c r="D20" s="28">
        <v>4</v>
      </c>
      <c r="F20" s="28">
        <v>13</v>
      </c>
      <c r="H20" s="28">
        <v>15</v>
      </c>
      <c r="J20" s="28">
        <v>17</v>
      </c>
      <c r="K20" s="87"/>
      <c r="L20" s="87"/>
      <c r="M20" s="87"/>
    </row>
    <row r="21" spans="1:13" x14ac:dyDescent="0.25">
      <c r="A21" s="1" t="s">
        <v>59</v>
      </c>
      <c r="C21" s="28">
        <v>11</v>
      </c>
      <c r="D21" s="28">
        <v>3</v>
      </c>
      <c r="F21" s="28">
        <v>14</v>
      </c>
      <c r="H21" s="28">
        <v>13</v>
      </c>
      <c r="J21" s="28">
        <v>14</v>
      </c>
      <c r="K21" s="87"/>
      <c r="L21" s="87"/>
      <c r="M21" s="87"/>
    </row>
    <row r="22" spans="1:13" x14ac:dyDescent="0.25">
      <c r="A22" s="1" t="s">
        <v>60</v>
      </c>
      <c r="C22" s="28">
        <v>17</v>
      </c>
      <c r="D22" s="28">
        <v>6</v>
      </c>
      <c r="F22" s="28">
        <v>21</v>
      </c>
      <c r="H22" s="28">
        <v>22</v>
      </c>
      <c r="J22" s="28">
        <v>24</v>
      </c>
      <c r="K22" s="87"/>
      <c r="L22" s="87"/>
      <c r="M22" s="87"/>
    </row>
    <row r="23" spans="1:13" x14ac:dyDescent="0.25">
      <c r="A23" s="1" t="s">
        <v>61</v>
      </c>
      <c r="C23" s="28">
        <v>12</v>
      </c>
      <c r="D23" s="28">
        <v>4</v>
      </c>
      <c r="F23" s="28">
        <v>12</v>
      </c>
      <c r="H23" s="28">
        <v>12</v>
      </c>
      <c r="J23" s="28">
        <v>16</v>
      </c>
      <c r="K23" s="87"/>
      <c r="L23" s="87"/>
      <c r="M23" s="87"/>
    </row>
    <row r="24" spans="1:13" x14ac:dyDescent="0.25">
      <c r="A24" s="1" t="s">
        <v>62</v>
      </c>
      <c r="C24" s="28">
        <v>23</v>
      </c>
      <c r="D24" s="28">
        <v>4</v>
      </c>
      <c r="F24" s="28">
        <v>24</v>
      </c>
      <c r="H24" s="28">
        <v>22</v>
      </c>
      <c r="J24" s="28">
        <v>28</v>
      </c>
      <c r="K24" s="87"/>
      <c r="L24" s="87"/>
      <c r="M24" s="87"/>
    </row>
    <row r="25" spans="1:13" x14ac:dyDescent="0.25">
      <c r="A25" s="1" t="s">
        <v>63</v>
      </c>
      <c r="C25" s="28">
        <v>8</v>
      </c>
      <c r="D25" s="28">
        <v>4</v>
      </c>
      <c r="F25" s="28">
        <v>9</v>
      </c>
      <c r="H25" s="28">
        <v>9</v>
      </c>
      <c r="J25" s="28">
        <v>12</v>
      </c>
      <c r="K25" s="87"/>
      <c r="L25" s="87"/>
      <c r="M25" s="87"/>
    </row>
    <row r="26" spans="1:13" x14ac:dyDescent="0.25">
      <c r="A26" s="1" t="s">
        <v>64</v>
      </c>
      <c r="C26" s="28">
        <v>16</v>
      </c>
      <c r="D26" s="28">
        <v>9</v>
      </c>
      <c r="F26" s="28">
        <v>16</v>
      </c>
      <c r="H26" s="28">
        <v>19</v>
      </c>
      <c r="J26" s="28">
        <v>27</v>
      </c>
      <c r="K26" s="88"/>
      <c r="L26" s="88"/>
      <c r="M26" s="88"/>
    </row>
    <row r="27" spans="1:13" ht="5.0999999999999996" customHeight="1" thickBot="1" x14ac:dyDescent="0.3"/>
    <row r="28" spans="1:13" ht="15.75" thickBot="1" x14ac:dyDescent="0.3">
      <c r="A28" s="6" t="s">
        <v>22</v>
      </c>
      <c r="C28" s="29">
        <f>+SUM(C6:C26)</f>
        <v>521</v>
      </c>
      <c r="D28" s="29">
        <f>+SUM(D6:D26)</f>
        <v>118</v>
      </c>
      <c r="F28" s="29">
        <f>+SUM(F6:F26)</f>
        <v>551</v>
      </c>
      <c r="H28" s="29">
        <f>+SUM(H6:H26)</f>
        <v>622</v>
      </c>
      <c r="J28" s="29">
        <f t="shared" ref="J28:M28" si="0">+SUM(J6:J26)</f>
        <v>697</v>
      </c>
      <c r="K28" s="29">
        <f t="shared" si="0"/>
        <v>13</v>
      </c>
      <c r="L28" s="29">
        <f t="shared" si="0"/>
        <v>543</v>
      </c>
      <c r="M28" s="29">
        <f t="shared" si="0"/>
        <v>44</v>
      </c>
    </row>
    <row r="29" spans="1:13" x14ac:dyDescent="0.25">
      <c r="A29" s="4" t="s">
        <v>31</v>
      </c>
      <c r="C29" s="28">
        <v>5</v>
      </c>
      <c r="D29" s="28">
        <v>3</v>
      </c>
      <c r="F29" s="28">
        <v>7</v>
      </c>
      <c r="H29" s="28">
        <v>11</v>
      </c>
    </row>
    <row r="30" spans="1:13" x14ac:dyDescent="0.25">
      <c r="A30" s="4" t="s">
        <v>23</v>
      </c>
      <c r="C30" s="28">
        <v>315</v>
      </c>
      <c r="D30" s="28">
        <v>123</v>
      </c>
      <c r="F30" s="28">
        <v>398</v>
      </c>
      <c r="H30" s="28">
        <v>481</v>
      </c>
    </row>
    <row r="31" spans="1:13" ht="15.75" thickBot="1" x14ac:dyDescent="0.3">
      <c r="A31" s="9" t="s">
        <v>39</v>
      </c>
      <c r="C31" s="28">
        <v>22</v>
      </c>
      <c r="D31" s="28">
        <v>6</v>
      </c>
      <c r="F31" s="28">
        <v>33</v>
      </c>
      <c r="H31" s="28">
        <v>34</v>
      </c>
    </row>
    <row r="32" spans="1:13" ht="15.75" thickBot="1" x14ac:dyDescent="0.3">
      <c r="A32" s="7" t="s">
        <v>24</v>
      </c>
      <c r="C32" s="29">
        <f>+SUM(C28:C31)</f>
        <v>863</v>
      </c>
      <c r="D32" s="29">
        <f>+SUM(D28:D31)</f>
        <v>250</v>
      </c>
      <c r="F32" s="29">
        <f>+SUM(F28:F31)</f>
        <v>989</v>
      </c>
      <c r="H32" s="29">
        <f>+SUM(H28:H31)</f>
        <v>1148</v>
      </c>
    </row>
  </sheetData>
  <mergeCells count="9">
    <mergeCell ref="L6:L26"/>
    <mergeCell ref="M6:M26"/>
    <mergeCell ref="K6:K26"/>
    <mergeCell ref="C2:D3"/>
    <mergeCell ref="J2:M3"/>
    <mergeCell ref="J4:J5"/>
    <mergeCell ref="L4:L5"/>
    <mergeCell ref="M4:M5"/>
    <mergeCell ref="K4:K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5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3.85546875" style="10" customWidth="1"/>
    <col min="9" max="9" width="1.7109375" customWidth="1"/>
    <col min="10" max="10" width="11.7109375" customWidth="1"/>
    <col min="11" max="11" width="1.7109375" customWidth="1"/>
    <col min="12" max="13" width="11.7109375" customWidth="1"/>
    <col min="14" max="14" width="1.7109375" customWidth="1"/>
    <col min="15" max="17" width="9.7109375" customWidth="1"/>
    <col min="18" max="18" width="10.42578125" customWidth="1"/>
  </cols>
  <sheetData>
    <row r="2" spans="1:18" x14ac:dyDescent="0.25">
      <c r="C2" s="89" t="s">
        <v>32</v>
      </c>
      <c r="D2" s="91"/>
      <c r="E2" s="12"/>
      <c r="F2" s="15" t="s">
        <v>36</v>
      </c>
      <c r="H2" s="15" t="s">
        <v>36</v>
      </c>
      <c r="J2" s="101" t="s">
        <v>73</v>
      </c>
      <c r="L2" s="103" t="s">
        <v>66</v>
      </c>
      <c r="M2" s="103"/>
      <c r="O2" s="89" t="s">
        <v>38</v>
      </c>
      <c r="P2" s="90"/>
      <c r="Q2" s="90"/>
      <c r="R2" s="91"/>
    </row>
    <row r="3" spans="1:18" ht="15.75" thickBot="1" x14ac:dyDescent="0.3">
      <c r="C3" s="92"/>
      <c r="D3" s="94"/>
      <c r="E3" s="12"/>
      <c r="F3" s="16" t="s">
        <v>37</v>
      </c>
      <c r="H3" s="16" t="s">
        <v>42</v>
      </c>
      <c r="J3" s="102"/>
      <c r="L3" s="104"/>
      <c r="M3" s="104"/>
      <c r="O3" s="92"/>
      <c r="P3" s="93"/>
      <c r="Q3" s="93"/>
      <c r="R3" s="94"/>
    </row>
    <row r="4" spans="1:18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23" t="str">
        <f>+'Leed Sheet (D)'!I4</f>
        <v>Jay R.</v>
      </c>
      <c r="J4" s="23" t="s">
        <v>170</v>
      </c>
      <c r="L4" s="17" t="s">
        <v>213</v>
      </c>
      <c r="M4" s="19" t="s">
        <v>170</v>
      </c>
      <c r="O4" s="95" t="s">
        <v>40</v>
      </c>
      <c r="P4" s="97" t="s">
        <v>31</v>
      </c>
      <c r="Q4" s="97" t="s">
        <v>23</v>
      </c>
      <c r="R4" s="99" t="s">
        <v>39</v>
      </c>
    </row>
    <row r="5" spans="1:18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4" t="str">
        <f>+'Leed Sheet (D)'!I5</f>
        <v>SHAH</v>
      </c>
      <c r="J5" s="24" t="s">
        <v>171</v>
      </c>
      <c r="L5" s="20" t="s">
        <v>171</v>
      </c>
      <c r="M5" s="22" t="s">
        <v>171</v>
      </c>
      <c r="O5" s="96"/>
      <c r="P5" s="98"/>
      <c r="Q5" s="98"/>
      <c r="R5" s="100"/>
    </row>
    <row r="6" spans="1:18" x14ac:dyDescent="0.25">
      <c r="A6" t="s">
        <v>67</v>
      </c>
      <c r="C6" s="25">
        <v>19</v>
      </c>
      <c r="D6" s="25">
        <v>14</v>
      </c>
      <c r="F6" s="25">
        <v>28</v>
      </c>
      <c r="G6" s="10"/>
      <c r="H6" s="25">
        <v>28</v>
      </c>
      <c r="I6" s="10"/>
      <c r="J6" s="25"/>
      <c r="K6" s="10"/>
      <c r="L6" s="25"/>
      <c r="M6" s="25"/>
      <c r="N6" s="10"/>
      <c r="O6" s="25">
        <v>33</v>
      </c>
      <c r="P6" s="86">
        <v>3</v>
      </c>
      <c r="Q6" s="86">
        <v>188</v>
      </c>
      <c r="R6" s="86">
        <v>8</v>
      </c>
    </row>
    <row r="7" spans="1:18" x14ac:dyDescent="0.25">
      <c r="A7" t="s">
        <v>68</v>
      </c>
      <c r="C7" s="13">
        <v>28</v>
      </c>
      <c r="D7" s="13">
        <v>17</v>
      </c>
      <c r="F7" s="13">
        <v>37</v>
      </c>
      <c r="G7" s="10"/>
      <c r="H7" s="13">
        <v>36</v>
      </c>
      <c r="I7" s="10"/>
      <c r="J7" s="13"/>
      <c r="K7" s="10"/>
      <c r="L7" s="13"/>
      <c r="M7" s="13"/>
      <c r="N7" s="10"/>
      <c r="O7" s="13">
        <v>45</v>
      </c>
      <c r="P7" s="87"/>
      <c r="Q7" s="87"/>
      <c r="R7" s="87"/>
    </row>
    <row r="8" spans="1:18" x14ac:dyDescent="0.25">
      <c r="A8" t="s">
        <v>69</v>
      </c>
      <c r="C8" s="13">
        <v>17</v>
      </c>
      <c r="D8" s="13">
        <v>20</v>
      </c>
      <c r="F8" s="13">
        <v>31</v>
      </c>
      <c r="G8" s="10"/>
      <c r="H8" s="13">
        <v>32</v>
      </c>
      <c r="I8" s="10"/>
      <c r="J8" s="13"/>
      <c r="K8" s="10"/>
      <c r="L8" s="13"/>
      <c r="M8" s="13"/>
      <c r="N8" s="10"/>
      <c r="O8" s="13">
        <v>37</v>
      </c>
      <c r="P8" s="87"/>
      <c r="Q8" s="87"/>
      <c r="R8" s="87"/>
    </row>
    <row r="9" spans="1:18" x14ac:dyDescent="0.25">
      <c r="A9" t="s">
        <v>70</v>
      </c>
      <c r="C9" s="13">
        <v>30</v>
      </c>
      <c r="D9" s="13">
        <v>7</v>
      </c>
      <c r="F9" s="13">
        <v>33</v>
      </c>
      <c r="G9" s="10"/>
      <c r="H9" s="13">
        <v>35</v>
      </c>
      <c r="I9" s="10"/>
      <c r="J9" s="13"/>
      <c r="K9" s="10"/>
      <c r="L9" s="13"/>
      <c r="M9" s="13"/>
      <c r="N9" s="10"/>
      <c r="O9" s="13">
        <v>38</v>
      </c>
      <c r="P9" s="88"/>
      <c r="Q9" s="88"/>
      <c r="R9" s="88"/>
    </row>
    <row r="10" spans="1:18" ht="5.0999999999999996" customHeight="1" thickBot="1" x14ac:dyDescent="0.3">
      <c r="H10"/>
    </row>
    <row r="11" spans="1:18" ht="15.75" thickBot="1" x14ac:dyDescent="0.3">
      <c r="A11" s="6" t="s">
        <v>22</v>
      </c>
      <c r="C11" s="14">
        <f>+SUM(C6:C9)</f>
        <v>94</v>
      </c>
      <c r="D11" s="14">
        <f>+SUM(D6:D9)</f>
        <v>58</v>
      </c>
      <c r="F11" s="14">
        <f>+SUM(F6:F9)</f>
        <v>129</v>
      </c>
      <c r="H11" s="14">
        <f>+SUM(H6:H9)</f>
        <v>131</v>
      </c>
      <c r="J11" s="14">
        <f>+SUM(J6:J9)</f>
        <v>0</v>
      </c>
      <c r="L11" s="14">
        <f>+SUM(L6:L9)</f>
        <v>0</v>
      </c>
      <c r="M11" s="14">
        <f>+SUM(M6:M9)</f>
        <v>0</v>
      </c>
      <c r="O11" s="14">
        <f>+SUM(O6:O9)</f>
        <v>153</v>
      </c>
      <c r="P11" s="14">
        <f>+SUM(P6:P9)</f>
        <v>3</v>
      </c>
      <c r="Q11" s="14">
        <f>+SUM(Q6:Q9)</f>
        <v>188</v>
      </c>
      <c r="R11" s="14">
        <f>+SUM(R6:R9)</f>
        <v>8</v>
      </c>
    </row>
    <row r="12" spans="1:18" x14ac:dyDescent="0.25">
      <c r="A12" s="4" t="s">
        <v>31</v>
      </c>
      <c r="C12" s="25">
        <v>2</v>
      </c>
      <c r="D12" s="25">
        <v>1</v>
      </c>
      <c r="E12" s="10"/>
      <c r="F12" s="25">
        <v>3</v>
      </c>
      <c r="G12" s="10"/>
      <c r="H12" s="25">
        <v>3</v>
      </c>
      <c r="I12" s="10"/>
      <c r="J12" s="25"/>
      <c r="K12" s="10"/>
      <c r="L12" s="25"/>
      <c r="M12" s="25"/>
    </row>
    <row r="13" spans="1:18" x14ac:dyDescent="0.25">
      <c r="A13" s="4" t="s">
        <v>23</v>
      </c>
      <c r="C13" s="13">
        <v>129</v>
      </c>
      <c r="D13" s="13">
        <v>48</v>
      </c>
      <c r="E13" s="10"/>
      <c r="F13" s="13">
        <v>173</v>
      </c>
      <c r="G13" s="10"/>
      <c r="H13" s="13">
        <v>175</v>
      </c>
      <c r="I13" s="10"/>
      <c r="J13" s="13"/>
      <c r="K13" s="10"/>
      <c r="L13" s="13"/>
      <c r="M13" s="13"/>
    </row>
    <row r="14" spans="1:18" ht="15.75" thickBot="1" x14ac:dyDescent="0.3">
      <c r="A14" s="9" t="s">
        <v>39</v>
      </c>
      <c r="C14" s="13">
        <v>5</v>
      </c>
      <c r="D14" s="13">
        <v>3</v>
      </c>
      <c r="E14" s="10"/>
      <c r="F14" s="13">
        <v>5</v>
      </c>
      <c r="G14" s="10"/>
      <c r="H14" s="13">
        <v>5</v>
      </c>
      <c r="I14" s="10"/>
      <c r="J14" s="13"/>
      <c r="K14" s="10"/>
      <c r="L14" s="13"/>
      <c r="M14" s="13"/>
    </row>
    <row r="15" spans="1:18" ht="15.75" thickBot="1" x14ac:dyDescent="0.3">
      <c r="A15" s="7" t="s">
        <v>24</v>
      </c>
      <c r="C15" s="14">
        <f>+SUM(C11:C14)</f>
        <v>230</v>
      </c>
      <c r="D15" s="14">
        <f>+SUM(D11:D14)</f>
        <v>110</v>
      </c>
      <c r="F15" s="14">
        <f>+SUM(F11:F14)</f>
        <v>310</v>
      </c>
      <c r="H15" s="14">
        <f>+SUM(H11:H14)</f>
        <v>314</v>
      </c>
      <c r="J15" s="14">
        <f>+SUM(J11:J14)</f>
        <v>0</v>
      </c>
      <c r="L15" s="14">
        <f>+SUM(L11:L14)</f>
        <v>0</v>
      </c>
      <c r="M15" s="14">
        <f>+SUM(M11:M14)</f>
        <v>0</v>
      </c>
    </row>
  </sheetData>
  <mergeCells count="11">
    <mergeCell ref="P6:P9"/>
    <mergeCell ref="Q6:Q9"/>
    <mergeCell ref="R6:R9"/>
    <mergeCell ref="C2:D3"/>
    <mergeCell ref="L2:M3"/>
    <mergeCell ref="O2:R3"/>
    <mergeCell ref="O4:O5"/>
    <mergeCell ref="Q4:Q5"/>
    <mergeCell ref="R4:R5"/>
    <mergeCell ref="J2:J3"/>
    <mergeCell ref="P4:P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7109375" customWidth="1"/>
    <col min="7" max="7" width="1.7109375" customWidth="1"/>
    <col min="8" max="9" width="10.7109375" customWidth="1"/>
    <col min="10" max="10" width="1.7109375" customWidth="1"/>
    <col min="11" max="11" width="13.140625" customWidth="1"/>
    <col min="12" max="12" width="1.7109375" customWidth="1"/>
    <col min="13" max="15" width="9.7109375" customWidth="1"/>
    <col min="16" max="16" width="10.7109375" customWidth="1"/>
  </cols>
  <sheetData>
    <row r="2" spans="1:16" ht="15" customHeight="1" x14ac:dyDescent="0.25">
      <c r="C2" s="89" t="s">
        <v>32</v>
      </c>
      <c r="D2" s="91"/>
      <c r="E2" s="12"/>
      <c r="F2" s="105" t="s">
        <v>75</v>
      </c>
      <c r="H2" s="103" t="s">
        <v>33</v>
      </c>
      <c r="I2" s="103"/>
      <c r="K2" s="121" t="s">
        <v>74</v>
      </c>
      <c r="M2" s="89" t="s">
        <v>38</v>
      </c>
      <c r="N2" s="90"/>
      <c r="O2" s="90"/>
      <c r="P2" s="91"/>
    </row>
    <row r="3" spans="1:16" ht="30.75" customHeight="1" thickBot="1" x14ac:dyDescent="0.3">
      <c r="C3" s="92"/>
      <c r="D3" s="94"/>
      <c r="E3" s="12"/>
      <c r="F3" s="106"/>
      <c r="H3" s="104"/>
      <c r="I3" s="104"/>
      <c r="K3" s="119"/>
      <c r="M3" s="109"/>
      <c r="N3" s="110"/>
      <c r="O3" s="110"/>
      <c r="P3" s="111"/>
    </row>
    <row r="4" spans="1:16" ht="15" customHeight="1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17" t="s">
        <v>170</v>
      </c>
      <c r="I4" s="19" t="s">
        <v>214</v>
      </c>
      <c r="J4" s="10"/>
      <c r="K4" s="23" t="s">
        <v>170</v>
      </c>
      <c r="L4" s="10"/>
      <c r="M4" s="95" t="s">
        <v>40</v>
      </c>
      <c r="N4" s="97" t="s">
        <v>31</v>
      </c>
      <c r="O4" s="97" t="s">
        <v>23</v>
      </c>
      <c r="P4" s="99" t="s">
        <v>39</v>
      </c>
    </row>
    <row r="5" spans="1:16" ht="15.75" customHeight="1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0" t="s">
        <v>171</v>
      </c>
      <c r="I5" s="22" t="s">
        <v>171</v>
      </c>
      <c r="J5" s="10"/>
      <c r="K5" s="24" t="s">
        <v>171</v>
      </c>
      <c r="L5" s="10"/>
      <c r="M5" s="96"/>
      <c r="N5" s="98"/>
      <c r="O5" s="98"/>
      <c r="P5" s="100"/>
    </row>
    <row r="6" spans="1:16" x14ac:dyDescent="0.25">
      <c r="A6" t="s">
        <v>71</v>
      </c>
      <c r="C6" s="25">
        <v>30</v>
      </c>
      <c r="D6" s="25">
        <v>12</v>
      </c>
      <c r="E6" s="10"/>
      <c r="F6" s="25">
        <v>30</v>
      </c>
      <c r="G6" s="10"/>
      <c r="H6" s="25"/>
      <c r="I6" s="25"/>
      <c r="J6" s="10"/>
      <c r="K6" s="25"/>
      <c r="L6" s="10"/>
      <c r="M6" s="25">
        <v>42</v>
      </c>
      <c r="N6" s="86">
        <v>1</v>
      </c>
      <c r="O6" s="86">
        <v>42</v>
      </c>
      <c r="P6" s="86">
        <v>5</v>
      </c>
    </row>
    <row r="7" spans="1:16" x14ac:dyDescent="0.25">
      <c r="A7" t="s">
        <v>72</v>
      </c>
      <c r="C7" s="13">
        <v>18</v>
      </c>
      <c r="D7" s="13">
        <v>9</v>
      </c>
      <c r="E7" s="10"/>
      <c r="F7" s="13">
        <v>22</v>
      </c>
      <c r="G7" s="10"/>
      <c r="H7" s="13"/>
      <c r="I7" s="13"/>
      <c r="J7" s="10"/>
      <c r="K7" s="13"/>
      <c r="L7" s="10"/>
      <c r="M7" s="13">
        <v>27</v>
      </c>
      <c r="N7" s="88"/>
      <c r="O7" s="88"/>
      <c r="P7" s="88"/>
    </row>
    <row r="8" spans="1:16" ht="5.0999999999999996" customHeight="1" thickBot="1" x14ac:dyDescent="0.3"/>
    <row r="9" spans="1:16" ht="15.75" thickBot="1" x14ac:dyDescent="0.3">
      <c r="A9" s="6" t="s">
        <v>22</v>
      </c>
      <c r="C9" s="14">
        <f>+SUM(C6:C7)</f>
        <v>48</v>
      </c>
      <c r="D9" s="14">
        <f>+SUM(D6:D7)</f>
        <v>21</v>
      </c>
      <c r="F9" s="14">
        <f>+SUM(F6:F7)</f>
        <v>52</v>
      </c>
      <c r="H9" s="14">
        <f>+SUM(H6:H7)</f>
        <v>0</v>
      </c>
      <c r="I9" s="14">
        <f>+SUM(I6:I7)</f>
        <v>0</v>
      </c>
      <c r="K9" s="14">
        <f>+SUM(K6:K7)</f>
        <v>0</v>
      </c>
      <c r="M9" s="14">
        <f>+SUM(M6:M7)</f>
        <v>69</v>
      </c>
      <c r="N9" s="14">
        <f>+SUM(N6:N7)</f>
        <v>1</v>
      </c>
      <c r="O9" s="14">
        <f>+SUM(O6:O7)</f>
        <v>42</v>
      </c>
      <c r="P9" s="14">
        <f>+SUM(P6:P7)</f>
        <v>5</v>
      </c>
    </row>
    <row r="10" spans="1:16" x14ac:dyDescent="0.25">
      <c r="A10" s="4" t="s">
        <v>31</v>
      </c>
      <c r="C10" s="25">
        <v>1</v>
      </c>
      <c r="D10" s="25">
        <v>0</v>
      </c>
      <c r="E10" s="10"/>
      <c r="F10" s="25">
        <v>1</v>
      </c>
      <c r="G10" s="10"/>
      <c r="H10" s="25"/>
      <c r="I10" s="25"/>
      <c r="J10" s="10"/>
      <c r="K10" s="25"/>
      <c r="L10" s="10"/>
    </row>
    <row r="11" spans="1:16" x14ac:dyDescent="0.25">
      <c r="A11" s="4" t="s">
        <v>23</v>
      </c>
      <c r="C11" s="13">
        <v>18</v>
      </c>
      <c r="D11" s="13">
        <v>18</v>
      </c>
      <c r="E11" s="10"/>
      <c r="F11" s="13">
        <v>29</v>
      </c>
      <c r="G11" s="10"/>
      <c r="H11" s="13"/>
      <c r="I11" s="13"/>
      <c r="J11" s="10"/>
      <c r="K11" s="13"/>
      <c r="L11" s="10"/>
    </row>
    <row r="12" spans="1:16" ht="15.75" thickBot="1" x14ac:dyDescent="0.3">
      <c r="A12" s="9" t="s">
        <v>39</v>
      </c>
      <c r="C12" s="13">
        <v>3</v>
      </c>
      <c r="D12" s="13">
        <v>1</v>
      </c>
      <c r="E12" s="10"/>
      <c r="F12" s="13">
        <v>3</v>
      </c>
      <c r="G12" s="10"/>
      <c r="H12" s="13"/>
      <c r="I12" s="13"/>
      <c r="J12" s="10"/>
      <c r="K12" s="13"/>
      <c r="L12" s="10"/>
    </row>
    <row r="13" spans="1:16" ht="15.75" thickBot="1" x14ac:dyDescent="0.3">
      <c r="A13" s="7" t="s">
        <v>24</v>
      </c>
      <c r="C13" s="14">
        <f>+SUM(C9:C12)</f>
        <v>70</v>
      </c>
      <c r="D13" s="14">
        <f>+SUM(D9:D12)</f>
        <v>40</v>
      </c>
      <c r="F13" s="14">
        <f>+SUM(F9:F12)</f>
        <v>85</v>
      </c>
      <c r="H13" s="14">
        <f>+SUM(H9:H12)</f>
        <v>0</v>
      </c>
      <c r="I13" s="14">
        <f>+SUM(I9:I12)</f>
        <v>0</v>
      </c>
      <c r="K13" s="14">
        <f>+SUM(K9:K12)</f>
        <v>0</v>
      </c>
    </row>
  </sheetData>
  <mergeCells count="12">
    <mergeCell ref="O6:O7"/>
    <mergeCell ref="N6:N7"/>
    <mergeCell ref="P6:P7"/>
    <mergeCell ref="C2:D3"/>
    <mergeCell ref="F2:F3"/>
    <mergeCell ref="P4:P5"/>
    <mergeCell ref="O4:O5"/>
    <mergeCell ref="M4:M5"/>
    <mergeCell ref="M2:P3"/>
    <mergeCell ref="H2:I3"/>
    <mergeCell ref="K2:K3"/>
    <mergeCell ref="N4:N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2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28515625" style="10" customWidth="1"/>
    <col min="6" max="6" width="1.7109375" style="10" customWidth="1"/>
    <col min="7" max="7" width="13.85546875" style="10" bestFit="1" customWidth="1"/>
    <col min="8" max="8" width="1.7109375" style="10" customWidth="1"/>
    <col min="9" max="9" width="13.85546875" style="10" customWidth="1"/>
    <col min="10" max="10" width="1.7109375" style="10" customWidth="1"/>
    <col min="11" max="13" width="9.7109375" customWidth="1"/>
    <col min="14" max="14" width="10.7109375" customWidth="1"/>
  </cols>
  <sheetData>
    <row r="2" spans="1:14" x14ac:dyDescent="0.25">
      <c r="C2" s="89" t="s">
        <v>32</v>
      </c>
      <c r="D2" s="90"/>
      <c r="E2" s="91"/>
      <c r="F2" s="12"/>
      <c r="G2" s="15" t="s">
        <v>36</v>
      </c>
      <c r="H2" s="11"/>
      <c r="I2" s="15" t="s">
        <v>36</v>
      </c>
      <c r="J2" s="11"/>
      <c r="K2" s="89" t="s">
        <v>38</v>
      </c>
      <c r="L2" s="90"/>
      <c r="M2" s="90"/>
      <c r="N2" s="91"/>
    </row>
    <row r="3" spans="1:14" ht="15.75" thickBot="1" x14ac:dyDescent="0.3">
      <c r="C3" s="92"/>
      <c r="D3" s="93"/>
      <c r="E3" s="94"/>
      <c r="F3" s="12"/>
      <c r="G3" s="16" t="s">
        <v>37</v>
      </c>
      <c r="H3" s="11"/>
      <c r="I3" s="16" t="s">
        <v>41</v>
      </c>
      <c r="J3" s="11"/>
      <c r="K3" s="92"/>
      <c r="L3" s="93"/>
      <c r="M3" s="93"/>
      <c r="N3" s="94"/>
    </row>
    <row r="4" spans="1:14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G4" s="23" t="str">
        <f>+'Leed Sheet (R)'!F4</f>
        <v>Amy</v>
      </c>
      <c r="I4" s="23" t="str">
        <f>+'Leed Sheet (R)'!H4</f>
        <v>Vern</v>
      </c>
      <c r="K4" s="95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G5" s="24" t="str">
        <f>+'Leed Sheet (R)'!F5</f>
        <v>GATTO</v>
      </c>
      <c r="I5" s="24" t="str">
        <f>+'Leed Sheet (R)'!H5</f>
        <v>MACON</v>
      </c>
      <c r="K5" s="96"/>
      <c r="L5" s="98"/>
      <c r="M5" s="98"/>
      <c r="N5" s="100"/>
    </row>
    <row r="6" spans="1:14" x14ac:dyDescent="0.25">
      <c r="A6" s="1" t="s">
        <v>44</v>
      </c>
      <c r="C6" s="25">
        <v>12</v>
      </c>
      <c r="D6" s="25">
        <v>0</v>
      </c>
      <c r="E6" s="25">
        <v>1</v>
      </c>
      <c r="G6" s="25">
        <v>9</v>
      </c>
      <c r="I6" s="25">
        <v>10</v>
      </c>
      <c r="K6" s="25">
        <v>15</v>
      </c>
      <c r="L6" s="86">
        <v>17</v>
      </c>
      <c r="M6" s="86">
        <v>105</v>
      </c>
      <c r="N6" s="86">
        <v>22</v>
      </c>
    </row>
    <row r="7" spans="1:14" x14ac:dyDescent="0.25">
      <c r="A7" s="1" t="s">
        <v>45</v>
      </c>
      <c r="C7" s="13">
        <v>10</v>
      </c>
      <c r="D7" s="13">
        <v>0</v>
      </c>
      <c r="E7" s="13">
        <v>1</v>
      </c>
      <c r="G7" s="13">
        <v>7</v>
      </c>
      <c r="I7" s="13">
        <v>7</v>
      </c>
      <c r="K7" s="13">
        <v>11</v>
      </c>
      <c r="L7" s="87"/>
      <c r="M7" s="87"/>
      <c r="N7" s="87"/>
    </row>
    <row r="8" spans="1:14" x14ac:dyDescent="0.25">
      <c r="A8" s="1" t="s">
        <v>46</v>
      </c>
      <c r="C8" s="13">
        <v>8</v>
      </c>
      <c r="D8" s="13">
        <v>1</v>
      </c>
      <c r="E8" s="13">
        <v>3</v>
      </c>
      <c r="G8" s="13">
        <v>10</v>
      </c>
      <c r="I8" s="13">
        <v>9</v>
      </c>
      <c r="K8" s="13">
        <v>13</v>
      </c>
      <c r="L8" s="87"/>
      <c r="M8" s="87"/>
      <c r="N8" s="87"/>
    </row>
    <row r="9" spans="1:14" x14ac:dyDescent="0.25">
      <c r="A9" s="1" t="s">
        <v>47</v>
      </c>
      <c r="C9" s="13">
        <v>3</v>
      </c>
      <c r="D9" s="13">
        <v>0</v>
      </c>
      <c r="E9" s="13">
        <v>0</v>
      </c>
      <c r="G9" s="13">
        <v>3</v>
      </c>
      <c r="I9" s="13">
        <v>3</v>
      </c>
      <c r="K9" s="13">
        <v>3</v>
      </c>
      <c r="L9" s="87"/>
      <c r="M9" s="87"/>
      <c r="N9" s="87"/>
    </row>
    <row r="10" spans="1:14" x14ac:dyDescent="0.25">
      <c r="A10" s="1" t="s">
        <v>48</v>
      </c>
      <c r="C10" s="13">
        <v>13</v>
      </c>
      <c r="D10" s="13">
        <v>1</v>
      </c>
      <c r="E10" s="13">
        <v>2</v>
      </c>
      <c r="G10" s="13">
        <v>13</v>
      </c>
      <c r="I10" s="13">
        <v>11</v>
      </c>
      <c r="K10" s="13">
        <v>21</v>
      </c>
      <c r="L10" s="87"/>
      <c r="M10" s="87"/>
      <c r="N10" s="87"/>
    </row>
    <row r="11" spans="1:14" x14ac:dyDescent="0.25">
      <c r="A11" s="1" t="s">
        <v>49</v>
      </c>
      <c r="C11" s="13">
        <v>1</v>
      </c>
      <c r="D11" s="13">
        <v>0</v>
      </c>
      <c r="E11" s="13">
        <v>0</v>
      </c>
      <c r="G11" s="13">
        <v>1</v>
      </c>
      <c r="I11" s="13">
        <v>1</v>
      </c>
      <c r="K11" s="13">
        <v>2</v>
      </c>
      <c r="L11" s="87"/>
      <c r="M11" s="87"/>
      <c r="N11" s="87"/>
    </row>
    <row r="12" spans="1:14" x14ac:dyDescent="0.25">
      <c r="A12" s="1" t="s">
        <v>50</v>
      </c>
      <c r="C12" s="13">
        <v>0</v>
      </c>
      <c r="D12" s="13">
        <v>0</v>
      </c>
      <c r="E12" s="13">
        <v>0</v>
      </c>
      <c r="G12" s="13">
        <v>0</v>
      </c>
      <c r="I12" s="13">
        <v>0</v>
      </c>
      <c r="K12" s="13">
        <v>0</v>
      </c>
      <c r="L12" s="87"/>
      <c r="M12" s="87"/>
      <c r="N12" s="87"/>
    </row>
    <row r="13" spans="1:14" x14ac:dyDescent="0.25">
      <c r="A13" s="1" t="s">
        <v>51</v>
      </c>
      <c r="C13" s="13">
        <v>2</v>
      </c>
      <c r="D13" s="13">
        <v>0</v>
      </c>
      <c r="E13" s="13">
        <v>0</v>
      </c>
      <c r="G13" s="13">
        <v>1</v>
      </c>
      <c r="I13" s="13">
        <v>1</v>
      </c>
      <c r="K13" s="13">
        <v>3</v>
      </c>
      <c r="L13" s="87"/>
      <c r="M13" s="87"/>
      <c r="N13" s="87"/>
    </row>
    <row r="14" spans="1:14" x14ac:dyDescent="0.25">
      <c r="A14" s="1" t="s">
        <v>52</v>
      </c>
      <c r="C14" s="13">
        <v>3</v>
      </c>
      <c r="D14" s="13">
        <v>0</v>
      </c>
      <c r="E14" s="13">
        <v>0</v>
      </c>
      <c r="G14" s="13">
        <v>2</v>
      </c>
      <c r="I14" s="13">
        <v>2</v>
      </c>
      <c r="K14" s="13">
        <v>3</v>
      </c>
      <c r="L14" s="87"/>
      <c r="M14" s="87"/>
      <c r="N14" s="87"/>
    </row>
    <row r="15" spans="1:14" x14ac:dyDescent="0.25">
      <c r="A15" s="1" t="s">
        <v>53</v>
      </c>
      <c r="C15" s="13">
        <v>1</v>
      </c>
      <c r="D15" s="13">
        <v>0</v>
      </c>
      <c r="E15" s="13">
        <v>0</v>
      </c>
      <c r="G15" s="13">
        <v>1</v>
      </c>
      <c r="I15" s="13">
        <v>1</v>
      </c>
      <c r="K15" s="13">
        <v>1</v>
      </c>
      <c r="L15" s="87"/>
      <c r="M15" s="87"/>
      <c r="N15" s="87"/>
    </row>
    <row r="16" spans="1:14" x14ac:dyDescent="0.25">
      <c r="A16" s="1" t="s">
        <v>54</v>
      </c>
      <c r="C16" s="13">
        <v>3</v>
      </c>
      <c r="D16" s="13">
        <v>0</v>
      </c>
      <c r="E16" s="13">
        <v>0</v>
      </c>
      <c r="G16" s="13">
        <v>3</v>
      </c>
      <c r="I16" s="13">
        <v>3</v>
      </c>
      <c r="K16" s="13">
        <v>3</v>
      </c>
      <c r="L16" s="87"/>
      <c r="M16" s="87"/>
      <c r="N16" s="87"/>
    </row>
    <row r="17" spans="1:14" x14ac:dyDescent="0.25">
      <c r="A17" s="1" t="s">
        <v>55</v>
      </c>
      <c r="C17" s="13">
        <v>8</v>
      </c>
      <c r="D17" s="13">
        <v>0</v>
      </c>
      <c r="E17" s="13">
        <v>0</v>
      </c>
      <c r="G17" s="13">
        <v>7</v>
      </c>
      <c r="I17" s="13">
        <v>7</v>
      </c>
      <c r="K17" s="13">
        <v>8</v>
      </c>
      <c r="L17" s="87"/>
      <c r="M17" s="87"/>
      <c r="N17" s="87"/>
    </row>
    <row r="18" spans="1:14" x14ac:dyDescent="0.25">
      <c r="A18" s="1" t="s">
        <v>56</v>
      </c>
      <c r="C18" s="13">
        <v>0</v>
      </c>
      <c r="D18" s="13">
        <v>0</v>
      </c>
      <c r="E18" s="13">
        <v>0</v>
      </c>
      <c r="G18" s="13">
        <v>0</v>
      </c>
      <c r="I18" s="13">
        <v>0</v>
      </c>
      <c r="K18" s="13">
        <v>0</v>
      </c>
      <c r="L18" s="87"/>
      <c r="M18" s="87"/>
      <c r="N18" s="87"/>
    </row>
    <row r="19" spans="1:14" x14ac:dyDescent="0.25">
      <c r="A19" s="1" t="s">
        <v>57</v>
      </c>
      <c r="C19" s="13">
        <v>4</v>
      </c>
      <c r="D19" s="13">
        <v>1</v>
      </c>
      <c r="E19" s="13">
        <v>0</v>
      </c>
      <c r="G19" s="13">
        <v>4</v>
      </c>
      <c r="I19" s="13">
        <v>4</v>
      </c>
      <c r="K19" s="13">
        <v>6</v>
      </c>
      <c r="L19" s="87"/>
      <c r="M19" s="87"/>
      <c r="N19" s="87"/>
    </row>
    <row r="20" spans="1:14" x14ac:dyDescent="0.25">
      <c r="A20" s="1" t="s">
        <v>58</v>
      </c>
      <c r="C20" s="13">
        <v>3</v>
      </c>
      <c r="D20" s="13">
        <v>1</v>
      </c>
      <c r="E20" s="13">
        <v>1</v>
      </c>
      <c r="G20" s="13">
        <v>4</v>
      </c>
      <c r="I20" s="13">
        <v>4</v>
      </c>
      <c r="K20" s="13">
        <v>10</v>
      </c>
      <c r="L20" s="87"/>
      <c r="M20" s="87"/>
      <c r="N20" s="87"/>
    </row>
    <row r="21" spans="1:14" x14ac:dyDescent="0.25">
      <c r="A21" s="1" t="s">
        <v>59</v>
      </c>
      <c r="C21" s="13">
        <v>10</v>
      </c>
      <c r="D21" s="13">
        <v>1</v>
      </c>
      <c r="E21" s="13">
        <v>0</v>
      </c>
      <c r="G21" s="13">
        <v>10</v>
      </c>
      <c r="I21" s="13">
        <v>10</v>
      </c>
      <c r="K21" s="13">
        <v>13</v>
      </c>
      <c r="L21" s="87"/>
      <c r="M21" s="87"/>
      <c r="N21" s="87"/>
    </row>
    <row r="22" spans="1:14" x14ac:dyDescent="0.25">
      <c r="A22" s="1" t="s">
        <v>60</v>
      </c>
      <c r="C22" s="13">
        <v>26</v>
      </c>
      <c r="D22" s="13">
        <v>0</v>
      </c>
      <c r="E22" s="13">
        <v>2</v>
      </c>
      <c r="G22" s="13">
        <v>26</v>
      </c>
      <c r="I22" s="13">
        <v>25</v>
      </c>
      <c r="K22" s="13">
        <v>28</v>
      </c>
      <c r="L22" s="87"/>
      <c r="M22" s="87"/>
      <c r="N22" s="87"/>
    </row>
    <row r="23" spans="1:14" x14ac:dyDescent="0.25">
      <c r="A23" s="1" t="s">
        <v>61</v>
      </c>
      <c r="C23" s="13">
        <v>25</v>
      </c>
      <c r="D23" s="13">
        <v>0</v>
      </c>
      <c r="E23" s="13">
        <v>0</v>
      </c>
      <c r="G23" s="13">
        <v>20</v>
      </c>
      <c r="I23" s="13">
        <v>19</v>
      </c>
      <c r="K23" s="13">
        <v>25</v>
      </c>
      <c r="L23" s="87"/>
      <c r="M23" s="87"/>
      <c r="N23" s="87"/>
    </row>
    <row r="24" spans="1:14" x14ac:dyDescent="0.25">
      <c r="A24" s="1" t="s">
        <v>62</v>
      </c>
      <c r="C24" s="13">
        <v>12</v>
      </c>
      <c r="D24" s="13">
        <v>0</v>
      </c>
      <c r="E24" s="13">
        <v>0</v>
      </c>
      <c r="G24" s="13">
        <v>11</v>
      </c>
      <c r="I24" s="13">
        <v>10</v>
      </c>
      <c r="K24" s="13">
        <v>12</v>
      </c>
      <c r="L24" s="87"/>
      <c r="M24" s="87"/>
      <c r="N24" s="87"/>
    </row>
    <row r="25" spans="1:14" x14ac:dyDescent="0.25">
      <c r="A25" s="1" t="s">
        <v>63</v>
      </c>
      <c r="C25" s="13">
        <v>19</v>
      </c>
      <c r="D25" s="13">
        <v>1</v>
      </c>
      <c r="E25" s="13">
        <v>1</v>
      </c>
      <c r="G25" s="13">
        <v>17</v>
      </c>
      <c r="I25" s="13">
        <v>16</v>
      </c>
      <c r="K25" s="13">
        <v>24</v>
      </c>
      <c r="L25" s="87"/>
      <c r="M25" s="87"/>
      <c r="N25" s="87"/>
    </row>
    <row r="26" spans="1:14" x14ac:dyDescent="0.25">
      <c r="A26" s="1" t="s">
        <v>64</v>
      </c>
      <c r="C26" s="13">
        <v>32</v>
      </c>
      <c r="D26" s="13">
        <v>2</v>
      </c>
      <c r="E26" s="13">
        <v>0</v>
      </c>
      <c r="G26" s="13">
        <v>24</v>
      </c>
      <c r="I26" s="13">
        <v>22</v>
      </c>
      <c r="K26" s="13">
        <v>37</v>
      </c>
      <c r="L26" s="88"/>
      <c r="M26" s="88"/>
      <c r="N26" s="88"/>
    </row>
    <row r="27" spans="1:14" ht="5.0999999999999996" customHeight="1" thickBot="1" x14ac:dyDescent="0.3"/>
    <row r="28" spans="1:14" ht="15.75" thickBot="1" x14ac:dyDescent="0.3">
      <c r="A28" s="6" t="s">
        <v>22</v>
      </c>
      <c r="C28" s="14">
        <f>+SUM(C6:C26)</f>
        <v>195</v>
      </c>
      <c r="D28" s="14">
        <f>+SUM(D6:D26)</f>
        <v>8</v>
      </c>
      <c r="E28" s="14">
        <f>+SUM(E6:E26)</f>
        <v>11</v>
      </c>
      <c r="G28" s="14">
        <f>+SUM(G6:G26)</f>
        <v>173</v>
      </c>
      <c r="I28" s="14">
        <f>+SUM(I6:I26)</f>
        <v>165</v>
      </c>
      <c r="K28" s="14">
        <f t="shared" ref="K28:N28" si="0">+SUM(K6:K26)</f>
        <v>238</v>
      </c>
      <c r="L28" s="14">
        <f t="shared" si="0"/>
        <v>17</v>
      </c>
      <c r="M28" s="14">
        <f t="shared" si="0"/>
        <v>105</v>
      </c>
      <c r="N28" s="14">
        <f t="shared" si="0"/>
        <v>22</v>
      </c>
    </row>
    <row r="29" spans="1:14" x14ac:dyDescent="0.25">
      <c r="A29" s="4" t="s">
        <v>31</v>
      </c>
      <c r="C29" s="13">
        <v>16</v>
      </c>
      <c r="D29" s="13">
        <v>0</v>
      </c>
      <c r="E29" s="13">
        <v>0</v>
      </c>
      <c r="G29" s="13">
        <v>12</v>
      </c>
      <c r="I29" s="13">
        <v>12</v>
      </c>
    </row>
    <row r="30" spans="1:14" x14ac:dyDescent="0.25">
      <c r="A30" s="4" t="s">
        <v>23</v>
      </c>
      <c r="C30" s="13">
        <v>81</v>
      </c>
      <c r="D30" s="13">
        <v>0</v>
      </c>
      <c r="E30" s="13">
        <v>8</v>
      </c>
      <c r="G30" s="13">
        <v>80</v>
      </c>
      <c r="I30" s="13">
        <v>78</v>
      </c>
    </row>
    <row r="31" spans="1:14" ht="15.75" thickBot="1" x14ac:dyDescent="0.3">
      <c r="A31" s="9" t="s">
        <v>39</v>
      </c>
      <c r="C31" s="13">
        <v>18</v>
      </c>
      <c r="D31" s="13">
        <v>1</v>
      </c>
      <c r="E31" s="13">
        <v>2</v>
      </c>
      <c r="G31" s="13">
        <v>14</v>
      </c>
      <c r="I31" s="13">
        <v>12</v>
      </c>
    </row>
    <row r="32" spans="1:14" ht="15.75" thickBot="1" x14ac:dyDescent="0.3">
      <c r="A32" s="7" t="s">
        <v>24</v>
      </c>
      <c r="C32" s="14">
        <f>+SUM(C28:C31)</f>
        <v>310</v>
      </c>
      <c r="D32" s="14">
        <f>+SUM(D28:D31)</f>
        <v>9</v>
      </c>
      <c r="E32" s="14">
        <f>+SUM(E28:E31)</f>
        <v>21</v>
      </c>
      <c r="G32" s="14">
        <f>+SUM(G28:G31)</f>
        <v>279</v>
      </c>
      <c r="I32" s="14">
        <f>+SUM(I28:I31)</f>
        <v>267</v>
      </c>
    </row>
  </sheetData>
  <mergeCells count="9">
    <mergeCell ref="L6:L26"/>
    <mergeCell ref="M6:M26"/>
    <mergeCell ref="N6:N26"/>
    <mergeCell ref="C2:E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"/>
  <sheetViews>
    <sheetView zoomScale="75" zoomScaleNormal="75" workbookViewId="0">
      <selection activeCell="R52" sqref="R52"/>
    </sheetView>
  </sheetViews>
  <sheetFormatPr defaultRowHeight="15" x14ac:dyDescent="0.25"/>
  <cols>
    <col min="1" max="1" width="28.140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9" width="11.85546875" customWidth="1"/>
    <col min="10" max="10" width="1.7109375" customWidth="1"/>
    <col min="11" max="13" width="9.7109375" customWidth="1"/>
    <col min="14" max="14" width="10.7109375" customWidth="1"/>
  </cols>
  <sheetData>
    <row r="2" spans="1:14" x14ac:dyDescent="0.25">
      <c r="C2" s="89" t="s">
        <v>32</v>
      </c>
      <c r="D2" s="91"/>
      <c r="E2" s="12"/>
      <c r="F2" s="15" t="s">
        <v>36</v>
      </c>
      <c r="H2" s="103" t="s">
        <v>109</v>
      </c>
      <c r="I2" s="103"/>
      <c r="K2" s="89" t="s">
        <v>38</v>
      </c>
      <c r="L2" s="90"/>
      <c r="M2" s="90"/>
      <c r="N2" s="91"/>
    </row>
    <row r="3" spans="1:14" ht="15.75" thickBot="1" x14ac:dyDescent="0.3">
      <c r="C3" s="92"/>
      <c r="D3" s="94"/>
      <c r="E3" s="12"/>
      <c r="F3" s="16" t="s">
        <v>37</v>
      </c>
      <c r="H3" s="104"/>
      <c r="I3" s="104"/>
      <c r="K3" s="92"/>
      <c r="L3" s="93"/>
      <c r="M3" s="93"/>
      <c r="N3" s="94"/>
    </row>
    <row r="4" spans="1:14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17" t="s">
        <v>170</v>
      </c>
      <c r="I4" s="19" t="s">
        <v>170</v>
      </c>
      <c r="K4" s="95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0" t="s">
        <v>171</v>
      </c>
      <c r="I5" s="22" t="s">
        <v>171</v>
      </c>
      <c r="K5" s="96"/>
      <c r="L5" s="98"/>
      <c r="M5" s="98"/>
      <c r="N5" s="100"/>
    </row>
    <row r="6" spans="1:14" x14ac:dyDescent="0.25">
      <c r="A6" t="s">
        <v>76</v>
      </c>
      <c r="C6" s="25">
        <v>30</v>
      </c>
      <c r="D6" s="25">
        <v>6</v>
      </c>
      <c r="E6" s="10"/>
      <c r="F6" s="25">
        <v>32</v>
      </c>
      <c r="G6" s="10"/>
      <c r="H6" s="25"/>
      <c r="I6" s="25"/>
      <c r="K6" s="25">
        <v>37</v>
      </c>
      <c r="L6" s="86">
        <v>13</v>
      </c>
      <c r="M6" s="86">
        <v>125</v>
      </c>
      <c r="N6" s="86">
        <v>2</v>
      </c>
    </row>
    <row r="7" spans="1:14" x14ac:dyDescent="0.25">
      <c r="A7" t="s">
        <v>77</v>
      </c>
      <c r="C7" s="25">
        <v>13</v>
      </c>
      <c r="D7" s="25">
        <v>13</v>
      </c>
      <c r="E7" s="10"/>
      <c r="F7" s="25">
        <v>22</v>
      </c>
      <c r="G7" s="10"/>
      <c r="H7" s="25"/>
      <c r="I7" s="25"/>
      <c r="K7" s="25">
        <v>26</v>
      </c>
      <c r="L7" s="87"/>
      <c r="M7" s="87"/>
      <c r="N7" s="87"/>
    </row>
    <row r="8" spans="1:14" x14ac:dyDescent="0.25">
      <c r="A8" t="s">
        <v>78</v>
      </c>
      <c r="C8" s="25">
        <v>42</v>
      </c>
      <c r="D8" s="25">
        <v>11</v>
      </c>
      <c r="E8" s="10"/>
      <c r="F8" s="25">
        <v>48</v>
      </c>
      <c r="G8" s="10"/>
      <c r="H8" s="25"/>
      <c r="I8" s="25"/>
      <c r="K8" s="25">
        <v>53</v>
      </c>
      <c r="L8" s="87"/>
      <c r="M8" s="87"/>
      <c r="N8" s="87"/>
    </row>
    <row r="9" spans="1:14" x14ac:dyDescent="0.25">
      <c r="A9" t="s">
        <v>79</v>
      </c>
      <c r="C9" s="13">
        <v>12</v>
      </c>
      <c r="D9" s="13">
        <v>6</v>
      </c>
      <c r="E9" s="10"/>
      <c r="F9" s="13">
        <v>13</v>
      </c>
      <c r="G9" s="10"/>
      <c r="H9" s="13"/>
      <c r="I9" s="13"/>
      <c r="K9" s="13">
        <v>18</v>
      </c>
      <c r="L9" s="88"/>
      <c r="M9" s="88"/>
      <c r="N9" s="88"/>
    </row>
    <row r="10" spans="1:14" ht="5.0999999999999996" customHeight="1" thickBot="1" x14ac:dyDescent="0.3"/>
    <row r="11" spans="1:14" ht="15.75" thickBot="1" x14ac:dyDescent="0.3">
      <c r="A11" s="6" t="s">
        <v>22</v>
      </c>
      <c r="C11" s="14">
        <f>+SUM(C6:C9)</f>
        <v>97</v>
      </c>
      <c r="D11" s="14">
        <f>+SUM(D6:D9)</f>
        <v>36</v>
      </c>
      <c r="F11" s="14">
        <f>+SUM(F6:F9)</f>
        <v>115</v>
      </c>
      <c r="H11" s="14">
        <f>+SUM(H6:H9)</f>
        <v>0</v>
      </c>
      <c r="I11" s="14">
        <f>+SUM(I6:I9)</f>
        <v>0</v>
      </c>
      <c r="K11" s="14">
        <f>+SUM(K6:K9)</f>
        <v>134</v>
      </c>
      <c r="L11" s="14">
        <f>+SUM(L6:L9)</f>
        <v>13</v>
      </c>
      <c r="M11" s="14">
        <f>+SUM(M6:M9)</f>
        <v>125</v>
      </c>
      <c r="N11" s="14">
        <f>+SUM(N6:N9)</f>
        <v>2</v>
      </c>
    </row>
    <row r="12" spans="1:14" x14ac:dyDescent="0.25">
      <c r="A12" s="4" t="s">
        <v>31</v>
      </c>
      <c r="C12" s="25">
        <v>9</v>
      </c>
      <c r="D12" s="25">
        <v>4</v>
      </c>
      <c r="E12" s="10"/>
      <c r="F12" s="25">
        <v>13</v>
      </c>
      <c r="G12" s="10"/>
      <c r="H12" s="25"/>
      <c r="I12" s="25"/>
    </row>
    <row r="13" spans="1:14" x14ac:dyDescent="0.25">
      <c r="A13" s="4" t="s">
        <v>23</v>
      </c>
      <c r="C13" s="13">
        <v>70</v>
      </c>
      <c r="D13" s="13">
        <v>47</v>
      </c>
      <c r="E13" s="10"/>
      <c r="F13" s="13">
        <v>105</v>
      </c>
      <c r="G13" s="10"/>
      <c r="H13" s="13"/>
      <c r="I13" s="13"/>
    </row>
    <row r="14" spans="1:14" ht="15.75" thickBot="1" x14ac:dyDescent="0.3">
      <c r="A14" s="9" t="s">
        <v>39</v>
      </c>
      <c r="C14" s="13">
        <v>1</v>
      </c>
      <c r="D14" s="13">
        <v>0</v>
      </c>
      <c r="E14" s="10"/>
      <c r="F14" s="13">
        <v>1</v>
      </c>
      <c r="G14" s="10"/>
      <c r="H14" s="13"/>
      <c r="I14" s="13"/>
    </row>
    <row r="15" spans="1:14" ht="15.75" thickBot="1" x14ac:dyDescent="0.3">
      <c r="A15" s="7" t="s">
        <v>24</v>
      </c>
      <c r="C15" s="14">
        <f>+SUM(C11:C14)</f>
        <v>177</v>
      </c>
      <c r="D15" s="14">
        <f>+SUM(D11:D14)</f>
        <v>87</v>
      </c>
      <c r="F15" s="14">
        <f>+SUM(F11:F14)</f>
        <v>234</v>
      </c>
      <c r="H15" s="14">
        <f>+SUM(H11:H14)</f>
        <v>0</v>
      </c>
      <c r="I15" s="14">
        <f>+SUM(I11:I14)</f>
        <v>0</v>
      </c>
    </row>
  </sheetData>
  <mergeCells count="10">
    <mergeCell ref="L6:L9"/>
    <mergeCell ref="M6:M9"/>
    <mergeCell ref="N6:N9"/>
    <mergeCell ref="C2:D3"/>
    <mergeCell ref="H2:I3"/>
    <mergeCell ref="K2:N3"/>
    <mergeCell ref="K4:K5"/>
    <mergeCell ref="M4:M5"/>
    <mergeCell ref="N4:N5"/>
    <mergeCell ref="L4:L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2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3.85546875" style="10" customWidth="1"/>
    <col min="9" max="9" width="1.7109375" customWidth="1"/>
    <col min="10" max="11" width="10.7109375" customWidth="1"/>
    <col min="12" max="12" width="1.7109375" customWidth="1"/>
    <col min="13" max="15" width="9.7109375" customWidth="1"/>
    <col min="16" max="16" width="11.42578125" bestFit="1" customWidth="1"/>
  </cols>
  <sheetData>
    <row r="2" spans="1:16" x14ac:dyDescent="0.25">
      <c r="C2" s="89" t="s">
        <v>32</v>
      </c>
      <c r="D2" s="91"/>
      <c r="E2" s="12"/>
      <c r="F2" s="15" t="s">
        <v>36</v>
      </c>
      <c r="H2" s="104" t="s">
        <v>73</v>
      </c>
      <c r="J2" s="89" t="s">
        <v>33</v>
      </c>
      <c r="K2" s="91"/>
      <c r="M2" s="89" t="s">
        <v>38</v>
      </c>
      <c r="N2" s="90"/>
      <c r="O2" s="90"/>
      <c r="P2" s="91"/>
    </row>
    <row r="3" spans="1:16" ht="15.75" thickBot="1" x14ac:dyDescent="0.3">
      <c r="C3" s="92"/>
      <c r="D3" s="94"/>
      <c r="E3" s="12"/>
      <c r="F3" s="16" t="s">
        <v>37</v>
      </c>
      <c r="H3" s="112"/>
      <c r="J3" s="92"/>
      <c r="K3" s="94"/>
      <c r="M3" s="92"/>
      <c r="N3" s="93"/>
      <c r="O3" s="93"/>
      <c r="P3" s="94"/>
    </row>
    <row r="4" spans="1:16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23" t="s">
        <v>215</v>
      </c>
      <c r="J4" s="17" t="s">
        <v>216</v>
      </c>
      <c r="K4" s="19" t="s">
        <v>218</v>
      </c>
      <c r="M4" s="95" t="s">
        <v>40</v>
      </c>
      <c r="N4" s="97" t="s">
        <v>31</v>
      </c>
      <c r="O4" s="97" t="s">
        <v>23</v>
      </c>
      <c r="P4" s="99" t="s">
        <v>39</v>
      </c>
    </row>
    <row r="5" spans="1:16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4" t="s">
        <v>65</v>
      </c>
      <c r="J5" s="20" t="s">
        <v>217</v>
      </c>
      <c r="K5" s="22" t="s">
        <v>219</v>
      </c>
      <c r="M5" s="96"/>
      <c r="N5" s="98"/>
      <c r="O5" s="98"/>
      <c r="P5" s="100"/>
    </row>
    <row r="6" spans="1:16" x14ac:dyDescent="0.25">
      <c r="A6" t="s">
        <v>6</v>
      </c>
      <c r="C6" s="25">
        <v>21</v>
      </c>
      <c r="D6" s="25">
        <v>10</v>
      </c>
      <c r="E6" s="10"/>
      <c r="F6" s="25">
        <v>27</v>
      </c>
      <c r="G6" s="10"/>
      <c r="H6" s="51">
        <v>28</v>
      </c>
      <c r="I6" s="10"/>
      <c r="J6" s="51">
        <v>26</v>
      </c>
      <c r="K6" s="51">
        <v>9</v>
      </c>
      <c r="M6" s="25">
        <v>37</v>
      </c>
      <c r="N6" s="25">
        <v>1</v>
      </c>
      <c r="O6" s="25">
        <v>13</v>
      </c>
      <c r="P6" s="25">
        <v>0</v>
      </c>
    </row>
    <row r="7" spans="1:16" ht="5.0999999999999996" customHeight="1" thickBot="1" x14ac:dyDescent="0.3">
      <c r="H7"/>
    </row>
    <row r="8" spans="1:16" ht="15.75" thickBot="1" x14ac:dyDescent="0.3">
      <c r="A8" s="6" t="s">
        <v>22</v>
      </c>
      <c r="C8" s="14">
        <f>+SUM(C6:C6)</f>
        <v>21</v>
      </c>
      <c r="D8" s="14">
        <f>+SUM(D6:D6)</f>
        <v>10</v>
      </c>
      <c r="F8" s="14">
        <f>+SUM(F6:F6)</f>
        <v>27</v>
      </c>
      <c r="H8" s="14">
        <f>+SUM(H6:H6)</f>
        <v>28</v>
      </c>
      <c r="J8" s="14">
        <f>+SUM(J6:J6)</f>
        <v>26</v>
      </c>
      <c r="K8" s="14">
        <f>+SUM(K6:K6)</f>
        <v>9</v>
      </c>
      <c r="M8" s="14">
        <f>+SUM(M6:M6)</f>
        <v>37</v>
      </c>
      <c r="N8" s="14">
        <f>+SUM(N6:N6)</f>
        <v>1</v>
      </c>
      <c r="O8" s="14">
        <f>+SUM(O6:O6)</f>
        <v>13</v>
      </c>
      <c r="P8" s="14">
        <f>+SUM(P6:P6)</f>
        <v>0</v>
      </c>
    </row>
    <row r="9" spans="1:16" x14ac:dyDescent="0.25">
      <c r="A9" s="4" t="s">
        <v>31</v>
      </c>
      <c r="C9" s="25">
        <v>0</v>
      </c>
      <c r="D9" s="25">
        <v>1</v>
      </c>
      <c r="E9" s="10"/>
      <c r="F9" s="25">
        <v>1</v>
      </c>
      <c r="G9" s="10"/>
      <c r="H9" s="25">
        <v>1</v>
      </c>
      <c r="I9" s="10"/>
      <c r="J9" s="25">
        <v>0</v>
      </c>
      <c r="K9" s="25">
        <v>1</v>
      </c>
    </row>
    <row r="10" spans="1:16" x14ac:dyDescent="0.25">
      <c r="A10" s="4" t="s">
        <v>23</v>
      </c>
      <c r="C10" s="13">
        <v>10</v>
      </c>
      <c r="D10" s="13">
        <v>3</v>
      </c>
      <c r="E10" s="10"/>
      <c r="F10" s="13">
        <v>13</v>
      </c>
      <c r="G10" s="10"/>
      <c r="H10" s="13">
        <v>12</v>
      </c>
      <c r="I10" s="10"/>
      <c r="J10" s="13">
        <v>8</v>
      </c>
      <c r="K10" s="13">
        <v>5</v>
      </c>
    </row>
    <row r="11" spans="1:16" ht="15.75" thickBot="1" x14ac:dyDescent="0.3">
      <c r="A11" s="9" t="s">
        <v>39</v>
      </c>
      <c r="C11" s="13">
        <v>0</v>
      </c>
      <c r="D11" s="13">
        <v>0</v>
      </c>
      <c r="E11" s="10"/>
      <c r="F11" s="13">
        <v>0</v>
      </c>
      <c r="G11" s="10"/>
      <c r="H11" s="13">
        <v>0</v>
      </c>
      <c r="I11" s="10"/>
      <c r="J11" s="13">
        <v>0</v>
      </c>
      <c r="K11" s="13">
        <v>0</v>
      </c>
    </row>
    <row r="12" spans="1:16" ht="15.75" thickBot="1" x14ac:dyDescent="0.3">
      <c r="A12" s="7" t="s">
        <v>24</v>
      </c>
      <c r="C12" s="14">
        <f>+SUM(C8:C11)</f>
        <v>31</v>
      </c>
      <c r="D12" s="14">
        <f>+SUM(D8:D11)</f>
        <v>14</v>
      </c>
      <c r="F12" s="14">
        <f>+SUM(F8:F11)</f>
        <v>41</v>
      </c>
      <c r="H12" s="14">
        <f>+SUM(H8:H11)</f>
        <v>41</v>
      </c>
      <c r="J12" s="14">
        <f>+SUM(J8:J11)</f>
        <v>34</v>
      </c>
      <c r="K12" s="14">
        <f>+SUM(K8:K11)</f>
        <v>15</v>
      </c>
    </row>
  </sheetData>
  <mergeCells count="8">
    <mergeCell ref="C2:D3"/>
    <mergeCell ref="M2:P3"/>
    <mergeCell ref="M4:M5"/>
    <mergeCell ref="O4:O5"/>
    <mergeCell ref="P4:P5"/>
    <mergeCell ref="H2:H3"/>
    <mergeCell ref="N4:N5"/>
    <mergeCell ref="J2:K3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7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1.85546875" style="10" customWidth="1"/>
    <col min="9" max="10" width="11.85546875" customWidth="1"/>
    <col min="11" max="11" width="1.7109375" customWidth="1"/>
    <col min="12" max="14" width="9.7109375" customWidth="1"/>
    <col min="15" max="15" width="10.7109375" customWidth="1"/>
  </cols>
  <sheetData>
    <row r="2" spans="1:15" x14ac:dyDescent="0.25">
      <c r="C2" s="89" t="s">
        <v>32</v>
      </c>
      <c r="D2" s="91"/>
      <c r="E2" s="12"/>
      <c r="F2" s="15" t="s">
        <v>36</v>
      </c>
      <c r="H2" s="89" t="s">
        <v>86</v>
      </c>
      <c r="I2" s="90"/>
      <c r="J2" s="91"/>
      <c r="L2" s="89" t="s">
        <v>38</v>
      </c>
      <c r="M2" s="90"/>
      <c r="N2" s="90"/>
      <c r="O2" s="91"/>
    </row>
    <row r="3" spans="1:15" ht="15.75" thickBot="1" x14ac:dyDescent="0.3">
      <c r="C3" s="92"/>
      <c r="D3" s="94"/>
      <c r="E3" s="12"/>
      <c r="F3" s="16" t="s">
        <v>37</v>
      </c>
      <c r="H3" s="92"/>
      <c r="I3" s="93"/>
      <c r="J3" s="94"/>
      <c r="L3" s="92"/>
      <c r="M3" s="93"/>
      <c r="N3" s="93"/>
      <c r="O3" s="94"/>
    </row>
    <row r="4" spans="1:15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17" t="s">
        <v>220</v>
      </c>
      <c r="I4" s="18" t="s">
        <v>222</v>
      </c>
      <c r="J4" s="19" t="s">
        <v>224</v>
      </c>
      <c r="L4" s="95" t="s">
        <v>40</v>
      </c>
      <c r="M4" s="97" t="s">
        <v>31</v>
      </c>
      <c r="N4" s="97" t="s">
        <v>23</v>
      </c>
      <c r="O4" s="99" t="s">
        <v>39</v>
      </c>
    </row>
    <row r="5" spans="1:15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0" t="s">
        <v>221</v>
      </c>
      <c r="I5" s="21" t="s">
        <v>223</v>
      </c>
      <c r="J5" s="22" t="s">
        <v>225</v>
      </c>
      <c r="L5" s="96"/>
      <c r="M5" s="98"/>
      <c r="N5" s="98"/>
      <c r="O5" s="100"/>
    </row>
    <row r="6" spans="1:15" x14ac:dyDescent="0.25">
      <c r="A6" t="s">
        <v>80</v>
      </c>
      <c r="C6" s="25">
        <v>5</v>
      </c>
      <c r="D6" s="25">
        <v>1</v>
      </c>
      <c r="E6" s="10"/>
      <c r="F6" s="25">
        <v>5</v>
      </c>
      <c r="G6" s="10"/>
      <c r="H6" s="25">
        <v>5</v>
      </c>
      <c r="I6" s="25">
        <v>6</v>
      </c>
      <c r="J6" s="25">
        <v>6</v>
      </c>
      <c r="L6" s="25">
        <v>7</v>
      </c>
      <c r="M6" s="86">
        <v>5</v>
      </c>
      <c r="N6" s="86">
        <v>52</v>
      </c>
      <c r="O6" s="86">
        <v>4</v>
      </c>
    </row>
    <row r="7" spans="1:15" x14ac:dyDescent="0.25">
      <c r="A7" t="s">
        <v>81</v>
      </c>
      <c r="C7" s="25">
        <v>12</v>
      </c>
      <c r="D7" s="25">
        <v>2</v>
      </c>
      <c r="E7" s="10"/>
      <c r="F7" s="25">
        <v>11</v>
      </c>
      <c r="G7" s="10"/>
      <c r="H7" s="25">
        <v>12</v>
      </c>
      <c r="I7" s="25">
        <v>11</v>
      </c>
      <c r="J7" s="25">
        <v>11</v>
      </c>
      <c r="L7" s="25">
        <v>15</v>
      </c>
      <c r="M7" s="87"/>
      <c r="N7" s="87"/>
      <c r="O7" s="87"/>
    </row>
    <row r="8" spans="1:15" x14ac:dyDescent="0.25">
      <c r="A8" t="s">
        <v>82</v>
      </c>
      <c r="C8" s="25">
        <v>9</v>
      </c>
      <c r="D8" s="25">
        <v>7</v>
      </c>
      <c r="E8" s="10"/>
      <c r="F8" s="25">
        <v>12</v>
      </c>
      <c r="G8" s="10"/>
      <c r="H8" s="25">
        <v>15</v>
      </c>
      <c r="I8" s="25">
        <v>13</v>
      </c>
      <c r="J8" s="25">
        <v>12</v>
      </c>
      <c r="L8" s="25">
        <v>17</v>
      </c>
      <c r="M8" s="87"/>
      <c r="N8" s="87"/>
      <c r="O8" s="87"/>
    </row>
    <row r="9" spans="1:15" x14ac:dyDescent="0.25">
      <c r="A9" t="s">
        <v>83</v>
      </c>
      <c r="C9" s="25">
        <v>20</v>
      </c>
      <c r="D9" s="25">
        <v>8</v>
      </c>
      <c r="E9" s="10"/>
      <c r="F9" s="25">
        <v>24</v>
      </c>
      <c r="G9" s="10"/>
      <c r="H9" s="25">
        <v>23</v>
      </c>
      <c r="I9" s="25">
        <v>24</v>
      </c>
      <c r="J9" s="25">
        <v>25</v>
      </c>
      <c r="L9" s="25">
        <v>28</v>
      </c>
      <c r="M9" s="87"/>
      <c r="N9" s="87"/>
      <c r="O9" s="87"/>
    </row>
    <row r="10" spans="1:15" x14ac:dyDescent="0.25">
      <c r="A10" t="s">
        <v>84</v>
      </c>
      <c r="C10" s="25">
        <v>14</v>
      </c>
      <c r="D10" s="25">
        <v>3</v>
      </c>
      <c r="E10" s="10"/>
      <c r="F10" s="25">
        <v>17</v>
      </c>
      <c r="G10" s="10"/>
      <c r="H10" s="25">
        <v>17</v>
      </c>
      <c r="I10" s="25">
        <v>16</v>
      </c>
      <c r="J10" s="25">
        <v>14</v>
      </c>
      <c r="L10" s="25">
        <v>17</v>
      </c>
      <c r="M10" s="87"/>
      <c r="N10" s="87"/>
      <c r="O10" s="87"/>
    </row>
    <row r="11" spans="1:15" x14ac:dyDescent="0.25">
      <c r="A11" t="s">
        <v>85</v>
      </c>
      <c r="C11" s="25">
        <v>8</v>
      </c>
      <c r="D11" s="25">
        <v>4</v>
      </c>
      <c r="E11" s="10"/>
      <c r="F11" s="25">
        <v>10</v>
      </c>
      <c r="G11" s="10"/>
      <c r="H11" s="25">
        <v>12</v>
      </c>
      <c r="I11" s="25">
        <v>10</v>
      </c>
      <c r="J11" s="25">
        <v>11</v>
      </c>
      <c r="L11" s="25">
        <v>12</v>
      </c>
      <c r="M11" s="88"/>
      <c r="N11" s="88"/>
      <c r="O11" s="88"/>
    </row>
    <row r="12" spans="1:15" ht="5.0999999999999996" customHeight="1" thickBot="1" x14ac:dyDescent="0.3">
      <c r="H12"/>
    </row>
    <row r="13" spans="1:15" ht="15.75" thickBot="1" x14ac:dyDescent="0.3">
      <c r="A13" s="6" t="s">
        <v>22</v>
      </c>
      <c r="C13" s="14">
        <f>+SUM(C6:C11)</f>
        <v>68</v>
      </c>
      <c r="D13" s="14">
        <f>+SUM(D6:D11)</f>
        <v>25</v>
      </c>
      <c r="F13" s="14">
        <f>+SUM(F6:F11)</f>
        <v>79</v>
      </c>
      <c r="H13" s="14">
        <f>+SUM(H6:H11)</f>
        <v>84</v>
      </c>
      <c r="I13" s="14">
        <f>+SUM(I6:I11)</f>
        <v>80</v>
      </c>
      <c r="J13" s="14">
        <f>+SUM(J6:J11)</f>
        <v>79</v>
      </c>
      <c r="L13" s="14">
        <f>+SUM(L6:L11)</f>
        <v>96</v>
      </c>
      <c r="M13" s="14">
        <f>+SUM(M6:M11)</f>
        <v>5</v>
      </c>
      <c r="N13" s="14">
        <f>+SUM(N6:N11)</f>
        <v>52</v>
      </c>
      <c r="O13" s="14">
        <f>+SUM(O6:O11)</f>
        <v>4</v>
      </c>
    </row>
    <row r="14" spans="1:15" x14ac:dyDescent="0.25">
      <c r="A14" s="4" t="s">
        <v>31</v>
      </c>
      <c r="C14" s="25">
        <v>3</v>
      </c>
      <c r="D14" s="25">
        <v>2</v>
      </c>
      <c r="E14" s="10"/>
      <c r="F14" s="25">
        <v>5</v>
      </c>
      <c r="G14" s="10"/>
      <c r="H14" s="25">
        <v>4</v>
      </c>
      <c r="I14" s="25">
        <v>5</v>
      </c>
      <c r="J14" s="25">
        <v>4</v>
      </c>
    </row>
    <row r="15" spans="1:15" x14ac:dyDescent="0.25">
      <c r="A15" s="4" t="s">
        <v>23</v>
      </c>
      <c r="C15" s="13">
        <v>35</v>
      </c>
      <c r="D15" s="13">
        <v>12</v>
      </c>
      <c r="E15" s="10"/>
      <c r="F15" s="13">
        <v>37</v>
      </c>
      <c r="G15" s="10"/>
      <c r="H15" s="13">
        <v>42</v>
      </c>
      <c r="I15" s="13">
        <v>40</v>
      </c>
      <c r="J15" s="13">
        <v>43</v>
      </c>
    </row>
    <row r="16" spans="1:15" ht="15.75" thickBot="1" x14ac:dyDescent="0.3">
      <c r="A16" s="9" t="s">
        <v>39</v>
      </c>
      <c r="C16" s="13">
        <v>2</v>
      </c>
      <c r="D16" s="13">
        <v>1</v>
      </c>
      <c r="E16" s="10"/>
      <c r="F16" s="13">
        <v>4</v>
      </c>
      <c r="G16" s="10"/>
      <c r="H16" s="13">
        <v>3</v>
      </c>
      <c r="I16" s="13">
        <v>3</v>
      </c>
      <c r="J16" s="13">
        <v>4</v>
      </c>
    </row>
    <row r="17" spans="1:10" ht="15.75" thickBot="1" x14ac:dyDescent="0.3">
      <c r="A17" s="7" t="s">
        <v>24</v>
      </c>
      <c r="C17" s="14">
        <f>+SUM(C13:C16)</f>
        <v>108</v>
      </c>
      <c r="D17" s="14">
        <f>+SUM(D13:D16)</f>
        <v>40</v>
      </c>
      <c r="F17" s="14">
        <f>+SUM(F13:F16)</f>
        <v>125</v>
      </c>
      <c r="H17" s="14">
        <f>+SUM(H13:H16)</f>
        <v>133</v>
      </c>
      <c r="I17" s="14">
        <f>+SUM(I13:I16)</f>
        <v>128</v>
      </c>
      <c r="J17" s="14">
        <f>+SUM(J13:J16)</f>
        <v>130</v>
      </c>
    </row>
  </sheetData>
  <mergeCells count="10">
    <mergeCell ref="M6:M11"/>
    <mergeCell ref="N6:N11"/>
    <mergeCell ref="O6:O11"/>
    <mergeCell ref="C2:D3"/>
    <mergeCell ref="L2:O3"/>
    <mergeCell ref="L4:L5"/>
    <mergeCell ref="N4:N5"/>
    <mergeCell ref="O4:O5"/>
    <mergeCell ref="M4:M5"/>
    <mergeCell ref="H2:J3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"/>
  <sheetViews>
    <sheetView zoomScale="75" zoomScaleNormal="75" workbookViewId="0">
      <selection activeCell="R52" sqref="R52"/>
    </sheetView>
  </sheetViews>
  <sheetFormatPr defaultRowHeight="15" x14ac:dyDescent="0.25"/>
  <cols>
    <col min="1" max="1" width="27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3.85546875" customWidth="1"/>
    <col min="9" max="9" width="1.7109375" customWidth="1"/>
    <col min="10" max="10" width="13.85546875" customWidth="1"/>
    <col min="11" max="11" width="1.7109375" customWidth="1"/>
    <col min="12" max="12" width="13.7109375" style="10" customWidth="1"/>
    <col min="13" max="13" width="1.7109375" customWidth="1"/>
    <col min="14" max="16" width="9.7109375" customWidth="1"/>
    <col min="17" max="17" width="10.7109375" customWidth="1"/>
  </cols>
  <sheetData>
    <row r="2" spans="1:17" x14ac:dyDescent="0.25">
      <c r="C2" s="89" t="s">
        <v>32</v>
      </c>
      <c r="D2" s="91"/>
      <c r="E2" s="12"/>
      <c r="F2" s="15" t="s">
        <v>36</v>
      </c>
      <c r="H2" s="15" t="s">
        <v>36</v>
      </c>
      <c r="J2" s="15" t="s">
        <v>36</v>
      </c>
      <c r="L2" s="105" t="s">
        <v>109</v>
      </c>
      <c r="N2" s="89" t="s">
        <v>38</v>
      </c>
      <c r="O2" s="90"/>
      <c r="P2" s="90"/>
      <c r="Q2" s="91"/>
    </row>
    <row r="3" spans="1:17" ht="15.75" thickBot="1" x14ac:dyDescent="0.3">
      <c r="C3" s="92"/>
      <c r="D3" s="94"/>
      <c r="E3" s="12"/>
      <c r="F3" s="16" t="s">
        <v>37</v>
      </c>
      <c r="H3" s="16" t="s">
        <v>41</v>
      </c>
      <c r="J3" s="16" t="s">
        <v>42</v>
      </c>
      <c r="L3" s="113"/>
      <c r="N3" s="92"/>
      <c r="O3" s="93"/>
      <c r="P3" s="93"/>
      <c r="Q3" s="94"/>
    </row>
    <row r="4" spans="1:17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23" t="str">
        <f>+'Leed Sheet (D)'!G4</f>
        <v>Ernest D.</v>
      </c>
      <c r="J4" s="23" t="str">
        <f>+'Leed Sheet (D)'!I4</f>
        <v>Jay R.</v>
      </c>
      <c r="L4" s="23" t="s">
        <v>226</v>
      </c>
      <c r="N4" s="95" t="s">
        <v>40</v>
      </c>
      <c r="O4" s="97" t="s">
        <v>31</v>
      </c>
      <c r="P4" s="97" t="s">
        <v>23</v>
      </c>
      <c r="Q4" s="99" t="s">
        <v>39</v>
      </c>
    </row>
    <row r="5" spans="1:17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4" t="str">
        <f>+'Leed Sheet (D)'!G5</f>
        <v>COURSEY, Sr.</v>
      </c>
      <c r="J5" s="24" t="str">
        <f>+'Leed Sheet (D)'!I5</f>
        <v>SHAH</v>
      </c>
      <c r="L5" s="24" t="s">
        <v>227</v>
      </c>
      <c r="N5" s="96"/>
      <c r="O5" s="98"/>
      <c r="P5" s="98"/>
      <c r="Q5" s="100"/>
    </row>
    <row r="6" spans="1:17" x14ac:dyDescent="0.25">
      <c r="A6" t="s">
        <v>87</v>
      </c>
      <c r="C6" s="25">
        <v>17</v>
      </c>
      <c r="D6" s="25">
        <v>12</v>
      </c>
      <c r="E6" s="10"/>
      <c r="F6" s="25">
        <v>26</v>
      </c>
      <c r="G6" s="10"/>
      <c r="H6" s="25"/>
      <c r="I6" s="10"/>
      <c r="J6" s="25"/>
      <c r="K6" s="10"/>
      <c r="L6" s="25">
        <v>26</v>
      </c>
      <c r="N6" s="25">
        <v>29</v>
      </c>
      <c r="O6" s="86">
        <v>44</v>
      </c>
      <c r="P6" s="86">
        <v>661</v>
      </c>
      <c r="Q6" s="86">
        <v>31</v>
      </c>
    </row>
    <row r="7" spans="1:17" x14ac:dyDescent="0.25">
      <c r="A7" t="s">
        <v>88</v>
      </c>
      <c r="C7" s="25">
        <v>10</v>
      </c>
      <c r="D7" s="25">
        <v>8</v>
      </c>
      <c r="E7" s="10"/>
      <c r="F7" s="25">
        <v>15</v>
      </c>
      <c r="G7" s="10"/>
      <c r="H7" s="25"/>
      <c r="I7" s="10"/>
      <c r="J7" s="25"/>
      <c r="K7" s="10"/>
      <c r="L7" s="25">
        <v>15</v>
      </c>
      <c r="N7" s="25">
        <v>18</v>
      </c>
      <c r="O7" s="87"/>
      <c r="P7" s="87"/>
      <c r="Q7" s="87"/>
    </row>
    <row r="8" spans="1:17" x14ac:dyDescent="0.25">
      <c r="A8" t="s">
        <v>89</v>
      </c>
      <c r="C8" s="25">
        <v>21</v>
      </c>
      <c r="D8" s="25">
        <v>8</v>
      </c>
      <c r="E8" s="10"/>
      <c r="F8" s="25">
        <v>24</v>
      </c>
      <c r="G8" s="10"/>
      <c r="H8" s="25"/>
      <c r="I8" s="10"/>
      <c r="J8" s="25"/>
      <c r="K8" s="10"/>
      <c r="L8" s="25">
        <v>28</v>
      </c>
      <c r="N8" s="25">
        <v>30</v>
      </c>
      <c r="O8" s="87"/>
      <c r="P8" s="87"/>
      <c r="Q8" s="87"/>
    </row>
    <row r="9" spans="1:17" x14ac:dyDescent="0.25">
      <c r="A9" t="s">
        <v>90</v>
      </c>
      <c r="C9" s="25">
        <v>16</v>
      </c>
      <c r="D9" s="25">
        <v>7</v>
      </c>
      <c r="E9" s="10"/>
      <c r="F9" s="25">
        <v>21</v>
      </c>
      <c r="G9" s="10"/>
      <c r="H9" s="25"/>
      <c r="I9" s="10"/>
      <c r="J9" s="25"/>
      <c r="K9" s="10"/>
      <c r="L9" s="25">
        <v>22</v>
      </c>
      <c r="N9" s="25">
        <v>23</v>
      </c>
      <c r="O9" s="87"/>
      <c r="P9" s="87"/>
      <c r="Q9" s="87"/>
    </row>
    <row r="10" spans="1:17" x14ac:dyDescent="0.25">
      <c r="A10" t="s">
        <v>91</v>
      </c>
      <c r="C10" s="25">
        <v>36</v>
      </c>
      <c r="D10" s="25">
        <v>8</v>
      </c>
      <c r="E10" s="10"/>
      <c r="F10" s="25">
        <v>40</v>
      </c>
      <c r="G10" s="10"/>
      <c r="H10" s="25"/>
      <c r="I10" s="10"/>
      <c r="J10" s="25"/>
      <c r="K10" s="10"/>
      <c r="L10" s="25">
        <v>39</v>
      </c>
      <c r="N10" s="25">
        <v>45</v>
      </c>
      <c r="O10" s="87"/>
      <c r="P10" s="87"/>
      <c r="Q10" s="87"/>
    </row>
    <row r="11" spans="1:17" x14ac:dyDescent="0.25">
      <c r="A11" t="s">
        <v>92</v>
      </c>
      <c r="C11" s="25">
        <v>10</v>
      </c>
      <c r="D11" s="25">
        <v>4</v>
      </c>
      <c r="E11" s="10"/>
      <c r="F11" s="25">
        <v>13</v>
      </c>
      <c r="G11" s="10"/>
      <c r="H11" s="25"/>
      <c r="I11" s="10"/>
      <c r="J11" s="25"/>
      <c r="K11" s="10"/>
      <c r="L11" s="25">
        <v>13</v>
      </c>
      <c r="N11" s="25">
        <v>14</v>
      </c>
      <c r="O11" s="87"/>
      <c r="P11" s="87"/>
      <c r="Q11" s="87"/>
    </row>
    <row r="12" spans="1:17" x14ac:dyDescent="0.25">
      <c r="A12" t="s">
        <v>93</v>
      </c>
      <c r="C12" s="25">
        <v>20</v>
      </c>
      <c r="D12" s="25">
        <v>10</v>
      </c>
      <c r="E12" s="10"/>
      <c r="F12" s="25">
        <v>28</v>
      </c>
      <c r="G12" s="10"/>
      <c r="H12" s="25"/>
      <c r="I12" s="10"/>
      <c r="J12" s="25"/>
      <c r="K12" s="10"/>
      <c r="L12" s="25">
        <v>26</v>
      </c>
      <c r="N12" s="25">
        <v>30</v>
      </c>
      <c r="O12" s="87"/>
      <c r="P12" s="87"/>
      <c r="Q12" s="87"/>
    </row>
    <row r="13" spans="1:17" x14ac:dyDescent="0.25">
      <c r="A13" t="s">
        <v>94</v>
      </c>
      <c r="C13" s="25">
        <v>31</v>
      </c>
      <c r="D13" s="25">
        <v>13</v>
      </c>
      <c r="E13" s="10"/>
      <c r="F13" s="25">
        <v>36</v>
      </c>
      <c r="G13" s="10"/>
      <c r="H13" s="25"/>
      <c r="I13" s="10"/>
      <c r="J13" s="25"/>
      <c r="K13" s="10"/>
      <c r="L13" s="25">
        <v>38</v>
      </c>
      <c r="N13" s="25">
        <v>45</v>
      </c>
      <c r="O13" s="87"/>
      <c r="P13" s="87"/>
      <c r="Q13" s="87"/>
    </row>
    <row r="14" spans="1:17" x14ac:dyDescent="0.25">
      <c r="A14" t="s">
        <v>95</v>
      </c>
      <c r="C14" s="25">
        <v>27</v>
      </c>
      <c r="D14" s="25">
        <v>12</v>
      </c>
      <c r="E14" s="10"/>
      <c r="F14" s="25">
        <v>36</v>
      </c>
      <c r="G14" s="10"/>
      <c r="H14" s="25"/>
      <c r="I14" s="10"/>
      <c r="J14" s="25"/>
      <c r="K14" s="10"/>
      <c r="L14" s="25">
        <v>36</v>
      </c>
      <c r="N14" s="25">
        <v>39</v>
      </c>
      <c r="O14" s="87"/>
      <c r="P14" s="87"/>
      <c r="Q14" s="87"/>
    </row>
    <row r="15" spans="1:17" x14ac:dyDescent="0.25">
      <c r="A15" t="s">
        <v>96</v>
      </c>
      <c r="C15" s="25">
        <v>20</v>
      </c>
      <c r="D15" s="25">
        <v>10</v>
      </c>
      <c r="E15" s="10"/>
      <c r="F15" s="25">
        <v>24</v>
      </c>
      <c r="G15" s="10"/>
      <c r="H15" s="25"/>
      <c r="I15" s="10"/>
      <c r="J15" s="25">
        <v>25</v>
      </c>
      <c r="K15" s="10"/>
      <c r="L15" s="25">
        <v>26</v>
      </c>
      <c r="N15" s="25">
        <v>31</v>
      </c>
      <c r="O15" s="87"/>
      <c r="P15" s="87"/>
      <c r="Q15" s="87"/>
    </row>
    <row r="16" spans="1:17" x14ac:dyDescent="0.25">
      <c r="A16" t="s">
        <v>97</v>
      </c>
      <c r="C16" s="25">
        <v>28</v>
      </c>
      <c r="D16" s="25">
        <v>11</v>
      </c>
      <c r="E16" s="10"/>
      <c r="F16" s="25">
        <v>30</v>
      </c>
      <c r="G16" s="10"/>
      <c r="H16" s="25"/>
      <c r="I16" s="10"/>
      <c r="J16" s="25"/>
      <c r="K16" s="10"/>
      <c r="L16" s="25">
        <v>29</v>
      </c>
      <c r="N16" s="25">
        <v>39</v>
      </c>
      <c r="O16" s="87"/>
      <c r="P16" s="87"/>
      <c r="Q16" s="87"/>
    </row>
    <row r="17" spans="1:17" x14ac:dyDescent="0.25">
      <c r="A17" t="s">
        <v>98</v>
      </c>
      <c r="C17" s="25">
        <v>13</v>
      </c>
      <c r="D17" s="25">
        <v>5</v>
      </c>
      <c r="E17" s="10"/>
      <c r="F17" s="25">
        <v>19</v>
      </c>
      <c r="G17" s="10"/>
      <c r="H17" s="25"/>
      <c r="I17" s="10"/>
      <c r="J17" s="25"/>
      <c r="K17" s="10"/>
      <c r="L17" s="25">
        <v>18</v>
      </c>
      <c r="N17" s="25">
        <v>19</v>
      </c>
      <c r="O17" s="87"/>
      <c r="P17" s="87"/>
      <c r="Q17" s="87"/>
    </row>
    <row r="18" spans="1:17" x14ac:dyDescent="0.25">
      <c r="A18" t="s">
        <v>99</v>
      </c>
      <c r="C18" s="25">
        <v>2</v>
      </c>
      <c r="D18" s="25">
        <v>2</v>
      </c>
      <c r="E18" s="10"/>
      <c r="F18" s="25">
        <v>3</v>
      </c>
      <c r="G18" s="10"/>
      <c r="H18" s="25">
        <v>4</v>
      </c>
      <c r="I18" s="10"/>
      <c r="J18" s="25"/>
      <c r="K18" s="10"/>
      <c r="L18" s="25">
        <v>3</v>
      </c>
      <c r="N18" s="25">
        <v>5</v>
      </c>
      <c r="O18" s="87"/>
      <c r="P18" s="87"/>
      <c r="Q18" s="87"/>
    </row>
    <row r="19" spans="1:17" x14ac:dyDescent="0.25">
      <c r="A19" t="s">
        <v>100</v>
      </c>
      <c r="C19" s="25">
        <v>14</v>
      </c>
      <c r="D19" s="25">
        <v>5</v>
      </c>
      <c r="E19" s="10"/>
      <c r="F19" s="25">
        <v>19</v>
      </c>
      <c r="G19" s="10"/>
      <c r="H19" s="25"/>
      <c r="I19" s="10"/>
      <c r="J19" s="25">
        <v>20</v>
      </c>
      <c r="K19" s="10"/>
      <c r="L19" s="25">
        <v>19</v>
      </c>
      <c r="N19" s="25">
        <v>20</v>
      </c>
      <c r="O19" s="87"/>
      <c r="P19" s="87"/>
      <c r="Q19" s="87"/>
    </row>
    <row r="20" spans="1:17" x14ac:dyDescent="0.25">
      <c r="A20" t="s">
        <v>101</v>
      </c>
      <c r="C20" s="25">
        <v>14</v>
      </c>
      <c r="D20" s="25">
        <v>0</v>
      </c>
      <c r="E20" s="10"/>
      <c r="F20" s="25">
        <v>12</v>
      </c>
      <c r="G20" s="10"/>
      <c r="H20" s="25"/>
      <c r="I20" s="10"/>
      <c r="J20" s="25">
        <v>12</v>
      </c>
      <c r="K20" s="10"/>
      <c r="L20" s="25">
        <v>13</v>
      </c>
      <c r="N20" s="25">
        <v>14</v>
      </c>
      <c r="O20" s="87"/>
      <c r="P20" s="87"/>
      <c r="Q20" s="87"/>
    </row>
    <row r="21" spans="1:17" x14ac:dyDescent="0.25">
      <c r="A21" t="s">
        <v>102</v>
      </c>
      <c r="C21" s="25">
        <v>19</v>
      </c>
      <c r="D21" s="25">
        <v>8</v>
      </c>
      <c r="E21" s="10"/>
      <c r="F21" s="25">
        <v>21</v>
      </c>
      <c r="G21" s="10"/>
      <c r="H21" s="25"/>
      <c r="I21" s="10"/>
      <c r="J21" s="25">
        <v>21</v>
      </c>
      <c r="K21" s="10"/>
      <c r="L21" s="25">
        <v>24</v>
      </c>
      <c r="N21" s="25">
        <v>28</v>
      </c>
      <c r="O21" s="87"/>
      <c r="P21" s="87"/>
      <c r="Q21" s="87"/>
    </row>
    <row r="22" spans="1:17" x14ac:dyDescent="0.25">
      <c r="A22" t="s">
        <v>103</v>
      </c>
      <c r="C22" s="25">
        <v>22</v>
      </c>
      <c r="D22" s="25">
        <v>14</v>
      </c>
      <c r="E22" s="10"/>
      <c r="F22" s="25">
        <v>29</v>
      </c>
      <c r="G22" s="10"/>
      <c r="H22" s="25"/>
      <c r="I22" s="10"/>
      <c r="J22" s="25"/>
      <c r="K22" s="10"/>
      <c r="L22" s="25">
        <v>29</v>
      </c>
      <c r="N22" s="25">
        <v>37</v>
      </c>
      <c r="O22" s="87"/>
      <c r="P22" s="87"/>
      <c r="Q22" s="87"/>
    </row>
    <row r="23" spans="1:17" x14ac:dyDescent="0.25">
      <c r="A23" t="s">
        <v>104</v>
      </c>
      <c r="C23" s="25">
        <v>15</v>
      </c>
      <c r="D23" s="25">
        <v>5</v>
      </c>
      <c r="E23" s="10"/>
      <c r="F23" s="25">
        <v>19</v>
      </c>
      <c r="G23" s="10"/>
      <c r="H23" s="25"/>
      <c r="I23" s="10"/>
      <c r="J23" s="25"/>
      <c r="K23" s="10"/>
      <c r="L23" s="25">
        <v>20</v>
      </c>
      <c r="N23" s="25">
        <v>21</v>
      </c>
      <c r="O23" s="87"/>
      <c r="P23" s="87"/>
      <c r="Q23" s="87"/>
    </row>
    <row r="24" spans="1:17" x14ac:dyDescent="0.25">
      <c r="A24" t="s">
        <v>105</v>
      </c>
      <c r="C24" s="25">
        <v>21</v>
      </c>
      <c r="D24" s="25">
        <v>3</v>
      </c>
      <c r="E24" s="10"/>
      <c r="F24" s="25">
        <v>19</v>
      </c>
      <c r="G24" s="10"/>
      <c r="H24" s="25"/>
      <c r="I24" s="10"/>
      <c r="J24" s="25"/>
      <c r="K24" s="10"/>
      <c r="L24" s="25">
        <v>21</v>
      </c>
      <c r="N24" s="25">
        <v>24</v>
      </c>
      <c r="O24" s="87"/>
      <c r="P24" s="87"/>
      <c r="Q24" s="87"/>
    </row>
    <row r="25" spans="1:17" x14ac:dyDescent="0.25">
      <c r="A25" t="s">
        <v>106</v>
      </c>
      <c r="C25" s="25">
        <v>26</v>
      </c>
      <c r="D25" s="25">
        <v>8</v>
      </c>
      <c r="E25" s="10"/>
      <c r="F25" s="25">
        <v>33</v>
      </c>
      <c r="G25" s="10"/>
      <c r="H25" s="25"/>
      <c r="I25" s="10"/>
      <c r="J25" s="25"/>
      <c r="K25" s="10"/>
      <c r="L25" s="25">
        <v>33</v>
      </c>
      <c r="N25" s="25">
        <v>34</v>
      </c>
      <c r="O25" s="87"/>
      <c r="P25" s="87"/>
      <c r="Q25" s="87"/>
    </row>
    <row r="26" spans="1:17" x14ac:dyDescent="0.25">
      <c r="A26" t="s">
        <v>107</v>
      </c>
      <c r="C26" s="25">
        <v>21</v>
      </c>
      <c r="D26" s="25">
        <v>16</v>
      </c>
      <c r="E26" s="10"/>
      <c r="F26" s="25">
        <v>32</v>
      </c>
      <c r="G26" s="10"/>
      <c r="H26" s="25"/>
      <c r="I26" s="10"/>
      <c r="J26" s="25"/>
      <c r="K26" s="10"/>
      <c r="L26" s="25">
        <v>32</v>
      </c>
      <c r="N26" s="25">
        <v>37</v>
      </c>
      <c r="O26" s="87"/>
      <c r="P26" s="87"/>
      <c r="Q26" s="87"/>
    </row>
    <row r="27" spans="1:17" x14ac:dyDescent="0.25">
      <c r="A27" t="s">
        <v>108</v>
      </c>
      <c r="C27" s="25">
        <v>4</v>
      </c>
      <c r="D27" s="25">
        <v>7</v>
      </c>
      <c r="E27" s="10"/>
      <c r="F27" s="25">
        <v>10</v>
      </c>
      <c r="G27" s="10"/>
      <c r="H27" s="25"/>
      <c r="I27" s="10"/>
      <c r="J27" s="25"/>
      <c r="K27" s="10"/>
      <c r="L27" s="25">
        <v>12</v>
      </c>
      <c r="N27" s="25">
        <v>12</v>
      </c>
      <c r="O27" s="88"/>
      <c r="P27" s="88"/>
      <c r="Q27" s="88"/>
    </row>
    <row r="28" spans="1:17" ht="5.0999999999999996" customHeight="1" thickBot="1" x14ac:dyDescent="0.3">
      <c r="L28"/>
    </row>
    <row r="29" spans="1:17" ht="15.75" thickBot="1" x14ac:dyDescent="0.3">
      <c r="A29" s="6" t="s">
        <v>22</v>
      </c>
      <c r="C29" s="29">
        <f>+SUM(C6:C27)</f>
        <v>407</v>
      </c>
      <c r="D29" s="29">
        <f>+SUM(D6:D27)</f>
        <v>176</v>
      </c>
      <c r="E29" s="27"/>
      <c r="F29" s="29">
        <f>+SUM(F6:F27)</f>
        <v>509</v>
      </c>
      <c r="G29" s="27"/>
      <c r="H29" s="29">
        <f>+SUM(H6:H27)</f>
        <v>4</v>
      </c>
      <c r="I29" s="27"/>
      <c r="J29" s="29">
        <f>+SUM(J6:J27)</f>
        <v>78</v>
      </c>
      <c r="K29" s="27"/>
      <c r="L29" s="29">
        <f>+SUM(L6:L27)</f>
        <v>522</v>
      </c>
      <c r="M29" s="27"/>
      <c r="N29" s="29">
        <f>+SUM(N6:N27)</f>
        <v>594</v>
      </c>
      <c r="O29" s="29">
        <f>+SUM(O6:O27)</f>
        <v>44</v>
      </c>
      <c r="P29" s="29">
        <f>+SUM(P6:P27)</f>
        <v>661</v>
      </c>
      <c r="Q29" s="29">
        <f>+SUM(Q6:Q27)</f>
        <v>31</v>
      </c>
    </row>
    <row r="30" spans="1:17" x14ac:dyDescent="0.25">
      <c r="A30" s="4" t="s">
        <v>31</v>
      </c>
      <c r="C30" s="31">
        <v>32</v>
      </c>
      <c r="D30" s="31">
        <v>10</v>
      </c>
      <c r="E30" s="32"/>
      <c r="F30" s="31">
        <v>35</v>
      </c>
      <c r="G30" s="32"/>
      <c r="H30" s="31">
        <v>2</v>
      </c>
      <c r="I30" s="32"/>
      <c r="J30" s="31">
        <v>6</v>
      </c>
      <c r="K30" s="32"/>
      <c r="L30" s="31">
        <f>6+2+6+26</f>
        <v>40</v>
      </c>
      <c r="M30" s="27"/>
      <c r="N30" s="27"/>
      <c r="O30" s="27"/>
      <c r="P30" s="27"/>
      <c r="Q30" s="27"/>
    </row>
    <row r="31" spans="1:17" x14ac:dyDescent="0.25">
      <c r="A31" s="4" t="s">
        <v>23</v>
      </c>
      <c r="C31" s="28">
        <v>403</v>
      </c>
      <c r="D31" s="28">
        <v>202</v>
      </c>
      <c r="E31" s="32"/>
      <c r="F31" s="28">
        <v>578</v>
      </c>
      <c r="G31" s="32"/>
      <c r="H31" s="28">
        <v>8</v>
      </c>
      <c r="I31" s="32"/>
      <c r="J31" s="28">
        <v>88</v>
      </c>
      <c r="K31" s="32"/>
      <c r="L31" s="28">
        <f>157+9+91+346</f>
        <v>603</v>
      </c>
      <c r="M31" s="27"/>
      <c r="N31" s="27"/>
      <c r="O31" s="27"/>
      <c r="P31" s="27"/>
      <c r="Q31" s="27"/>
    </row>
    <row r="32" spans="1:17" ht="15.75" thickBot="1" x14ac:dyDescent="0.3">
      <c r="A32" s="9" t="s">
        <v>39</v>
      </c>
      <c r="C32" s="28">
        <v>14</v>
      </c>
      <c r="D32" s="28">
        <v>13</v>
      </c>
      <c r="E32" s="32"/>
      <c r="F32" s="28">
        <v>28</v>
      </c>
      <c r="G32" s="32"/>
      <c r="H32" s="28">
        <v>0</v>
      </c>
      <c r="I32" s="32"/>
      <c r="J32" s="28">
        <v>6</v>
      </c>
      <c r="K32" s="32"/>
      <c r="L32" s="28">
        <f>7+2+6+12</f>
        <v>27</v>
      </c>
      <c r="M32" s="27"/>
      <c r="N32" s="27"/>
      <c r="O32" s="27"/>
      <c r="P32" s="27"/>
      <c r="Q32" s="27"/>
    </row>
    <row r="33" spans="1:17" ht="15.75" thickBot="1" x14ac:dyDescent="0.3">
      <c r="A33" s="7" t="s">
        <v>24</v>
      </c>
      <c r="C33" s="29">
        <f>+SUM(C29:C32)</f>
        <v>856</v>
      </c>
      <c r="D33" s="29">
        <f>+SUM(D29:D32)</f>
        <v>401</v>
      </c>
      <c r="E33" s="27"/>
      <c r="F33" s="29">
        <f>+SUM(F29:F32)</f>
        <v>1150</v>
      </c>
      <c r="G33" s="27"/>
      <c r="H33" s="29">
        <f>+SUM(H29:H32)</f>
        <v>14</v>
      </c>
      <c r="I33" s="27"/>
      <c r="J33" s="29">
        <f>+SUM(J29:J32)</f>
        <v>178</v>
      </c>
      <c r="K33" s="27"/>
      <c r="L33" s="29">
        <f>+SUM(L29:L32)</f>
        <v>1192</v>
      </c>
      <c r="M33" s="27"/>
      <c r="N33" s="27"/>
      <c r="O33" s="27"/>
      <c r="P33" s="27"/>
      <c r="Q33" s="27"/>
    </row>
    <row r="34" spans="1:17" x14ac:dyDescent="0.25">
      <c r="C34" s="27"/>
      <c r="D34" s="27"/>
      <c r="E34" s="27"/>
      <c r="F34" s="27"/>
      <c r="G34" s="27"/>
      <c r="H34" s="27"/>
      <c r="I34" s="27"/>
      <c r="J34" s="27"/>
      <c r="K34" s="27"/>
      <c r="L34" s="32"/>
      <c r="M34" s="27"/>
      <c r="N34" s="27"/>
      <c r="O34" s="27"/>
      <c r="P34" s="27"/>
      <c r="Q34" s="27"/>
    </row>
  </sheetData>
  <mergeCells count="10">
    <mergeCell ref="O6:O27"/>
    <mergeCell ref="P6:P27"/>
    <mergeCell ref="Q6:Q27"/>
    <mergeCell ref="C2:D3"/>
    <mergeCell ref="N2:Q3"/>
    <mergeCell ref="N4:N5"/>
    <mergeCell ref="O4:O5"/>
    <mergeCell ref="P4:P5"/>
    <mergeCell ref="Q4:Q5"/>
    <mergeCell ref="L2:L3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1.85546875" style="10" customWidth="1"/>
    <col min="9" max="9" width="11.85546875" customWidth="1"/>
    <col min="10" max="10" width="1.7109375" customWidth="1"/>
    <col min="11" max="13" width="9.7109375" customWidth="1"/>
    <col min="14" max="14" width="10.7109375" customWidth="1"/>
  </cols>
  <sheetData>
    <row r="2" spans="1:14" x14ac:dyDescent="0.25">
      <c r="C2" s="89" t="s">
        <v>32</v>
      </c>
      <c r="D2" s="91"/>
      <c r="E2" s="12"/>
      <c r="F2" s="15" t="s">
        <v>36</v>
      </c>
      <c r="H2" s="89" t="s">
        <v>33</v>
      </c>
      <c r="I2" s="91"/>
      <c r="K2" s="89" t="s">
        <v>38</v>
      </c>
      <c r="L2" s="90"/>
      <c r="M2" s="90"/>
      <c r="N2" s="91"/>
    </row>
    <row r="3" spans="1:14" ht="15.75" thickBot="1" x14ac:dyDescent="0.3">
      <c r="C3" s="92"/>
      <c r="D3" s="94"/>
      <c r="E3" s="12"/>
      <c r="F3" s="16" t="s">
        <v>37</v>
      </c>
      <c r="H3" s="92"/>
      <c r="I3" s="94"/>
      <c r="K3" s="92"/>
      <c r="L3" s="93"/>
      <c r="M3" s="93"/>
      <c r="N3" s="94"/>
    </row>
    <row r="4" spans="1:14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17" t="s">
        <v>170</v>
      </c>
      <c r="I4" s="19" t="s">
        <v>170</v>
      </c>
      <c r="K4" s="95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0" t="s">
        <v>171</v>
      </c>
      <c r="I5" s="22" t="s">
        <v>171</v>
      </c>
      <c r="K5" s="96"/>
      <c r="L5" s="98"/>
      <c r="M5" s="98"/>
      <c r="N5" s="100"/>
    </row>
    <row r="6" spans="1:14" x14ac:dyDescent="0.25">
      <c r="A6" t="s">
        <v>9</v>
      </c>
      <c r="C6" s="25">
        <v>12</v>
      </c>
      <c r="D6" s="25">
        <v>10</v>
      </c>
      <c r="E6" s="10"/>
      <c r="F6" s="25">
        <v>17</v>
      </c>
      <c r="G6" s="10"/>
      <c r="H6" s="25"/>
      <c r="I6" s="25"/>
      <c r="K6" s="25">
        <v>22</v>
      </c>
      <c r="L6" s="25">
        <v>5</v>
      </c>
      <c r="M6" s="25">
        <v>29</v>
      </c>
      <c r="N6" s="25">
        <v>0</v>
      </c>
    </row>
    <row r="7" spans="1:14" ht="5.0999999999999996" customHeight="1" thickBot="1" x14ac:dyDescent="0.3">
      <c r="H7"/>
    </row>
    <row r="8" spans="1:14" ht="15.75" thickBot="1" x14ac:dyDescent="0.3">
      <c r="A8" s="6" t="s">
        <v>22</v>
      </c>
      <c r="C8" s="14">
        <f>+SUM(C6:C6)</f>
        <v>12</v>
      </c>
      <c r="D8" s="14">
        <f>+SUM(D6:D6)</f>
        <v>10</v>
      </c>
      <c r="F8" s="14">
        <f>+SUM(F6:F6)</f>
        <v>17</v>
      </c>
      <c r="H8" s="14">
        <f>+SUM(H6:H6)</f>
        <v>0</v>
      </c>
      <c r="I8" s="14">
        <f>+SUM(I6:I6)</f>
        <v>0</v>
      </c>
      <c r="K8" s="14">
        <f>+SUM(K6:K6)</f>
        <v>22</v>
      </c>
      <c r="L8" s="14">
        <f>+SUM(L6:L6)</f>
        <v>5</v>
      </c>
      <c r="M8" s="14">
        <f>+SUM(M6:M6)</f>
        <v>29</v>
      </c>
      <c r="N8" s="14">
        <f>+SUM(N6:N6)</f>
        <v>0</v>
      </c>
    </row>
    <row r="9" spans="1:14" x14ac:dyDescent="0.25">
      <c r="A9" s="4" t="s">
        <v>31</v>
      </c>
      <c r="C9" s="25">
        <v>5</v>
      </c>
      <c r="D9" s="25">
        <v>0</v>
      </c>
      <c r="E9" s="10"/>
      <c r="F9" s="25">
        <v>5</v>
      </c>
      <c r="G9" s="10"/>
      <c r="H9" s="25"/>
      <c r="I9" s="25"/>
    </row>
    <row r="10" spans="1:14" x14ac:dyDescent="0.25">
      <c r="A10" s="4" t="s">
        <v>23</v>
      </c>
      <c r="C10" s="13">
        <v>21</v>
      </c>
      <c r="D10" s="13">
        <v>7</v>
      </c>
      <c r="E10" s="10"/>
      <c r="F10" s="13">
        <v>28</v>
      </c>
      <c r="G10" s="10"/>
      <c r="H10" s="13"/>
      <c r="I10" s="13"/>
    </row>
    <row r="11" spans="1:14" ht="15.75" thickBot="1" x14ac:dyDescent="0.3">
      <c r="A11" s="9" t="s">
        <v>39</v>
      </c>
      <c r="C11" s="13">
        <v>0</v>
      </c>
      <c r="D11" s="13">
        <v>0</v>
      </c>
      <c r="E11" s="10"/>
      <c r="F11" s="13">
        <v>0</v>
      </c>
      <c r="G11" s="10"/>
      <c r="H11" s="13"/>
      <c r="I11" s="13"/>
    </row>
    <row r="12" spans="1:14" ht="15.75" thickBot="1" x14ac:dyDescent="0.3">
      <c r="A12" s="7" t="s">
        <v>24</v>
      </c>
      <c r="C12" s="14">
        <f>+SUM(C8:C11)</f>
        <v>38</v>
      </c>
      <c r="D12" s="14">
        <f>+SUM(D8:D11)</f>
        <v>17</v>
      </c>
      <c r="F12" s="14">
        <f>+SUM(F8:F11)</f>
        <v>50</v>
      </c>
      <c r="H12" s="14">
        <f>+SUM(H8:H11)</f>
        <v>0</v>
      </c>
      <c r="I12" s="14">
        <f>+SUM(I8:I11)</f>
        <v>0</v>
      </c>
    </row>
  </sheetData>
  <mergeCells count="7">
    <mergeCell ref="C2:D3"/>
    <mergeCell ref="H2:I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1.85546875" style="10" customWidth="1"/>
    <col min="9" max="9" width="11.85546875" customWidth="1"/>
    <col min="10" max="10" width="1.7109375" customWidth="1"/>
    <col min="11" max="13" width="9.7109375" customWidth="1"/>
    <col min="14" max="14" width="10.7109375" customWidth="1"/>
  </cols>
  <sheetData>
    <row r="2" spans="1:14" x14ac:dyDescent="0.25">
      <c r="C2" s="89" t="s">
        <v>32</v>
      </c>
      <c r="D2" s="91"/>
      <c r="E2" s="12"/>
      <c r="F2" s="15" t="s">
        <v>36</v>
      </c>
      <c r="H2" s="89" t="s">
        <v>33</v>
      </c>
      <c r="I2" s="91"/>
      <c r="K2" s="89" t="s">
        <v>38</v>
      </c>
      <c r="L2" s="90"/>
      <c r="M2" s="90"/>
      <c r="N2" s="91"/>
    </row>
    <row r="3" spans="1:14" ht="15.75" thickBot="1" x14ac:dyDescent="0.3">
      <c r="C3" s="92"/>
      <c r="D3" s="94"/>
      <c r="E3" s="12"/>
      <c r="F3" s="16" t="s">
        <v>37</v>
      </c>
      <c r="H3" s="92"/>
      <c r="I3" s="94"/>
      <c r="K3" s="92"/>
      <c r="L3" s="93"/>
      <c r="M3" s="93"/>
      <c r="N3" s="94"/>
    </row>
    <row r="4" spans="1:14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17" t="s">
        <v>170</v>
      </c>
      <c r="I4" s="19" t="s">
        <v>170</v>
      </c>
      <c r="K4" s="95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0" t="s">
        <v>171</v>
      </c>
      <c r="I5" s="22" t="s">
        <v>171</v>
      </c>
      <c r="K5" s="96"/>
      <c r="L5" s="98"/>
      <c r="M5" s="98"/>
      <c r="N5" s="100"/>
    </row>
    <row r="6" spans="1:14" x14ac:dyDescent="0.25">
      <c r="A6" t="s">
        <v>10</v>
      </c>
      <c r="C6" s="25">
        <v>14</v>
      </c>
      <c r="D6" s="25">
        <v>2</v>
      </c>
      <c r="E6" s="10"/>
      <c r="F6" s="25">
        <v>15</v>
      </c>
      <c r="G6" s="10"/>
      <c r="H6" s="25"/>
      <c r="I6" s="25"/>
      <c r="K6" s="25">
        <v>16</v>
      </c>
      <c r="L6" s="25">
        <v>0</v>
      </c>
      <c r="M6" s="25">
        <v>25</v>
      </c>
      <c r="N6" s="25">
        <v>1</v>
      </c>
    </row>
    <row r="7" spans="1:14" ht="5.0999999999999996" customHeight="1" thickBot="1" x14ac:dyDescent="0.3">
      <c r="H7"/>
    </row>
    <row r="8" spans="1:14" ht="15.75" thickBot="1" x14ac:dyDescent="0.3">
      <c r="A8" s="6" t="s">
        <v>22</v>
      </c>
      <c r="C8" s="14">
        <f>+SUM(C6:C6)</f>
        <v>14</v>
      </c>
      <c r="D8" s="14">
        <f>+SUM(D6:D6)</f>
        <v>2</v>
      </c>
      <c r="F8" s="14">
        <f>+SUM(F6:F6)</f>
        <v>15</v>
      </c>
      <c r="H8" s="14">
        <f>+SUM(H6:H6)</f>
        <v>0</v>
      </c>
      <c r="I8" s="14">
        <f>+SUM(I6:I6)</f>
        <v>0</v>
      </c>
      <c r="K8" s="14">
        <f>+SUM(K6:K6)</f>
        <v>16</v>
      </c>
      <c r="L8" s="14">
        <f>+SUM(L6:L6)</f>
        <v>0</v>
      </c>
      <c r="M8" s="14">
        <f>+SUM(M6:M6)</f>
        <v>25</v>
      </c>
      <c r="N8" s="14">
        <f>+SUM(N6:N6)</f>
        <v>1</v>
      </c>
    </row>
    <row r="9" spans="1:14" x14ac:dyDescent="0.25">
      <c r="A9" s="4" t="s">
        <v>31</v>
      </c>
      <c r="C9" s="25">
        <v>0</v>
      </c>
      <c r="D9" s="25">
        <v>0</v>
      </c>
      <c r="E9" s="10"/>
      <c r="F9" s="25">
        <v>0</v>
      </c>
      <c r="G9" s="10"/>
      <c r="H9" s="25"/>
      <c r="I9" s="25"/>
    </row>
    <row r="10" spans="1:14" x14ac:dyDescent="0.25">
      <c r="A10" s="4" t="s">
        <v>23</v>
      </c>
      <c r="C10" s="13">
        <v>14</v>
      </c>
      <c r="D10" s="13">
        <v>9</v>
      </c>
      <c r="E10" s="10"/>
      <c r="F10" s="13">
        <v>25</v>
      </c>
      <c r="G10" s="10"/>
      <c r="H10" s="13"/>
      <c r="I10" s="13"/>
    </row>
    <row r="11" spans="1:14" ht="15.75" thickBot="1" x14ac:dyDescent="0.3">
      <c r="A11" s="9" t="s">
        <v>39</v>
      </c>
      <c r="C11" s="13">
        <v>1</v>
      </c>
      <c r="D11" s="13">
        <v>0</v>
      </c>
      <c r="E11" s="10"/>
      <c r="F11" s="13">
        <v>1</v>
      </c>
      <c r="G11" s="10"/>
      <c r="H11" s="13"/>
      <c r="I11" s="13"/>
    </row>
    <row r="12" spans="1:14" ht="15.75" thickBot="1" x14ac:dyDescent="0.3">
      <c r="A12" s="7" t="s">
        <v>24</v>
      </c>
      <c r="C12" s="14">
        <f>+SUM(C8:C11)</f>
        <v>29</v>
      </c>
      <c r="D12" s="14">
        <f>+SUM(D8:D11)</f>
        <v>11</v>
      </c>
      <c r="F12" s="14">
        <f>+SUM(F8:F11)</f>
        <v>41</v>
      </c>
      <c r="H12" s="14">
        <f>+SUM(H8:H11)</f>
        <v>0</v>
      </c>
      <c r="I12" s="14">
        <f>+SUM(I8:I11)</f>
        <v>0</v>
      </c>
    </row>
  </sheetData>
  <mergeCells count="7">
    <mergeCell ref="C2:D3"/>
    <mergeCell ref="H2:I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8"/>
  <sheetViews>
    <sheetView zoomScale="75" zoomScaleNormal="75" workbookViewId="0">
      <selection activeCell="R52" sqref="R52"/>
    </sheetView>
  </sheetViews>
  <sheetFormatPr defaultRowHeight="15" x14ac:dyDescent="0.25"/>
  <cols>
    <col min="1" max="1" width="25.85546875" bestFit="1" customWidth="1"/>
    <col min="2" max="2" width="1.7109375" customWidth="1"/>
    <col min="3" max="4" width="11.85546875" style="27" customWidth="1"/>
    <col min="5" max="5" width="1.7109375" style="27" customWidth="1"/>
    <col min="6" max="6" width="13.85546875" style="27" bestFit="1" customWidth="1"/>
    <col min="7" max="7" width="1.7109375" style="27" customWidth="1"/>
    <col min="8" max="8" width="13.85546875" style="27" customWidth="1"/>
    <col min="9" max="9" width="1.7109375" customWidth="1"/>
    <col min="10" max="10" width="9.7109375" style="27" customWidth="1"/>
    <col min="11" max="12" width="9.7109375" customWidth="1"/>
    <col min="13" max="13" width="10.7109375" customWidth="1"/>
  </cols>
  <sheetData>
    <row r="2" spans="1:13" x14ac:dyDescent="0.25">
      <c r="C2" s="63" t="s">
        <v>32</v>
      </c>
      <c r="D2" s="65"/>
      <c r="E2" s="33"/>
      <c r="F2" s="34" t="s">
        <v>36</v>
      </c>
      <c r="H2" s="34" t="s">
        <v>36</v>
      </c>
      <c r="J2" s="89" t="s">
        <v>38</v>
      </c>
      <c r="K2" s="90"/>
      <c r="L2" s="90"/>
      <c r="M2" s="91"/>
    </row>
    <row r="3" spans="1:13" ht="15.75" thickBot="1" x14ac:dyDescent="0.3">
      <c r="C3" s="66"/>
      <c r="D3" s="68"/>
      <c r="E3" s="33"/>
      <c r="F3" s="35" t="s">
        <v>37</v>
      </c>
      <c r="H3" s="35" t="s">
        <v>42</v>
      </c>
      <c r="J3" s="92"/>
      <c r="K3" s="93"/>
      <c r="L3" s="93"/>
      <c r="M3" s="94"/>
    </row>
    <row r="4" spans="1:13" x14ac:dyDescent="0.25">
      <c r="C4" s="36" t="str">
        <f>+'Leed Sheet (D)'!B4</f>
        <v>Tim</v>
      </c>
      <c r="D4" s="37" t="str">
        <f>+'Leed Sheet (D)'!C4</f>
        <v>Carolyn</v>
      </c>
      <c r="E4" s="32"/>
      <c r="F4" s="38" t="str">
        <f>+'Leed Sheet (D)'!E4</f>
        <v>Habib</v>
      </c>
      <c r="H4" s="38" t="str">
        <f>+'Leed Sheet (D)'!I4</f>
        <v>Jay R.</v>
      </c>
      <c r="J4" s="84" t="s">
        <v>40</v>
      </c>
      <c r="K4" s="97" t="s">
        <v>31</v>
      </c>
      <c r="L4" s="97" t="s">
        <v>23</v>
      </c>
      <c r="M4" s="99" t="s">
        <v>39</v>
      </c>
    </row>
    <row r="5" spans="1:13" ht="15.75" thickBot="1" x14ac:dyDescent="0.3">
      <c r="C5" s="39" t="str">
        <f>+'Leed Sheet (D)'!B5</f>
        <v>ALEXANDER</v>
      </c>
      <c r="D5" s="40" t="str">
        <f>+'Leed Sheet (D)'!C5</f>
        <v>RUSH</v>
      </c>
      <c r="E5" s="32"/>
      <c r="F5" s="41" t="str">
        <f>+'Leed Sheet (D)'!E5</f>
        <v>REHMAN</v>
      </c>
      <c r="H5" s="41" t="str">
        <f>+'Leed Sheet (D)'!I5</f>
        <v>SHAH</v>
      </c>
      <c r="J5" s="85"/>
      <c r="K5" s="98"/>
      <c r="L5" s="98"/>
      <c r="M5" s="100"/>
    </row>
    <row r="6" spans="1:13" x14ac:dyDescent="0.25">
      <c r="A6" t="s">
        <v>110</v>
      </c>
      <c r="C6" s="31">
        <v>43</v>
      </c>
      <c r="D6" s="31">
        <v>14</v>
      </c>
      <c r="E6" s="32"/>
      <c r="F6" s="31">
        <v>48</v>
      </c>
      <c r="G6" s="32"/>
      <c r="H6" s="31">
        <v>49</v>
      </c>
      <c r="I6" s="10"/>
      <c r="J6" s="31">
        <v>57</v>
      </c>
      <c r="K6" s="86">
        <v>74</v>
      </c>
      <c r="L6" s="86">
        <v>588</v>
      </c>
      <c r="M6" s="86">
        <v>32</v>
      </c>
    </row>
    <row r="7" spans="1:13" x14ac:dyDescent="0.25">
      <c r="A7" t="s">
        <v>111</v>
      </c>
      <c r="C7" s="31">
        <v>12</v>
      </c>
      <c r="D7" s="31">
        <v>6</v>
      </c>
      <c r="E7" s="32"/>
      <c r="F7" s="31">
        <v>16</v>
      </c>
      <c r="G7" s="32"/>
      <c r="H7" s="31">
        <v>16</v>
      </c>
      <c r="I7" s="10"/>
      <c r="J7" s="31">
        <v>19</v>
      </c>
      <c r="K7" s="87"/>
      <c r="L7" s="87"/>
      <c r="M7" s="87"/>
    </row>
    <row r="8" spans="1:13" x14ac:dyDescent="0.25">
      <c r="A8" t="s">
        <v>112</v>
      </c>
      <c r="C8" s="31">
        <v>18</v>
      </c>
      <c r="D8" s="31">
        <v>13</v>
      </c>
      <c r="E8" s="32"/>
      <c r="F8" s="31">
        <v>26</v>
      </c>
      <c r="G8" s="32"/>
      <c r="H8" s="31">
        <v>27</v>
      </c>
      <c r="I8" s="10"/>
      <c r="J8" s="31">
        <v>31</v>
      </c>
      <c r="K8" s="87"/>
      <c r="L8" s="87"/>
      <c r="M8" s="87"/>
    </row>
    <row r="9" spans="1:13" x14ac:dyDescent="0.25">
      <c r="A9" t="s">
        <v>113</v>
      </c>
      <c r="C9" s="31">
        <v>23</v>
      </c>
      <c r="D9" s="31">
        <v>8</v>
      </c>
      <c r="E9" s="32"/>
      <c r="F9" s="31">
        <v>31</v>
      </c>
      <c r="G9" s="32"/>
      <c r="H9" s="31">
        <v>30</v>
      </c>
      <c r="I9" s="10"/>
      <c r="J9" s="31">
        <v>33</v>
      </c>
      <c r="K9" s="87"/>
      <c r="L9" s="87"/>
      <c r="M9" s="87"/>
    </row>
    <row r="10" spans="1:13" x14ac:dyDescent="0.25">
      <c r="A10" t="s">
        <v>114</v>
      </c>
      <c r="C10" s="31">
        <v>25</v>
      </c>
      <c r="D10" s="31">
        <v>7</v>
      </c>
      <c r="E10" s="32"/>
      <c r="F10" s="31">
        <v>31</v>
      </c>
      <c r="G10" s="32"/>
      <c r="H10" s="31">
        <v>31</v>
      </c>
      <c r="I10" s="10"/>
      <c r="J10" s="31">
        <v>33</v>
      </c>
      <c r="K10" s="87"/>
      <c r="L10" s="87"/>
      <c r="M10" s="87"/>
    </row>
    <row r="11" spans="1:13" x14ac:dyDescent="0.25">
      <c r="A11" t="s">
        <v>115</v>
      </c>
      <c r="C11" s="31">
        <v>16</v>
      </c>
      <c r="D11" s="31">
        <v>5</v>
      </c>
      <c r="E11" s="32"/>
      <c r="F11" s="31">
        <v>16</v>
      </c>
      <c r="G11" s="32"/>
      <c r="H11" s="31">
        <v>16</v>
      </c>
      <c r="I11" s="10"/>
      <c r="J11" s="31">
        <v>21</v>
      </c>
      <c r="K11" s="87"/>
      <c r="L11" s="87"/>
      <c r="M11" s="87"/>
    </row>
    <row r="12" spans="1:13" x14ac:dyDescent="0.25">
      <c r="A12" t="s">
        <v>116</v>
      </c>
      <c r="C12" s="31">
        <v>12</v>
      </c>
      <c r="D12" s="31">
        <v>5</v>
      </c>
      <c r="E12" s="32"/>
      <c r="F12" s="31">
        <v>17</v>
      </c>
      <c r="G12" s="32"/>
      <c r="H12" s="31">
        <v>17</v>
      </c>
      <c r="I12" s="10"/>
      <c r="J12" s="31">
        <v>19</v>
      </c>
      <c r="K12" s="87"/>
      <c r="L12" s="87"/>
      <c r="M12" s="87"/>
    </row>
    <row r="13" spans="1:13" x14ac:dyDescent="0.25">
      <c r="A13" t="s">
        <v>117</v>
      </c>
      <c r="C13" s="31">
        <v>36</v>
      </c>
      <c r="D13" s="31">
        <v>16</v>
      </c>
      <c r="E13" s="32"/>
      <c r="F13" s="31">
        <v>47</v>
      </c>
      <c r="G13" s="32"/>
      <c r="H13" s="31">
        <v>47</v>
      </c>
      <c r="I13" s="10"/>
      <c r="J13" s="31">
        <v>52</v>
      </c>
      <c r="K13" s="87"/>
      <c r="L13" s="87"/>
      <c r="M13" s="87"/>
    </row>
    <row r="14" spans="1:13" x14ac:dyDescent="0.25">
      <c r="A14" t="s">
        <v>118</v>
      </c>
      <c r="C14" s="31">
        <v>22</v>
      </c>
      <c r="D14" s="31">
        <v>13</v>
      </c>
      <c r="E14" s="32"/>
      <c r="F14" s="31">
        <v>31</v>
      </c>
      <c r="G14" s="32"/>
      <c r="H14" s="31">
        <v>32</v>
      </c>
      <c r="I14" s="10"/>
      <c r="J14" s="31">
        <v>35</v>
      </c>
      <c r="K14" s="87"/>
      <c r="L14" s="87"/>
      <c r="M14" s="87"/>
    </row>
    <row r="15" spans="1:13" x14ac:dyDescent="0.25">
      <c r="A15" t="s">
        <v>119</v>
      </c>
      <c r="C15" s="31">
        <v>26</v>
      </c>
      <c r="D15" s="31">
        <v>14</v>
      </c>
      <c r="E15" s="32"/>
      <c r="F15" s="31">
        <v>36</v>
      </c>
      <c r="G15" s="32"/>
      <c r="H15" s="31">
        <v>35</v>
      </c>
      <c r="I15" s="10"/>
      <c r="J15" s="31">
        <v>41</v>
      </c>
      <c r="K15" s="87"/>
      <c r="L15" s="87"/>
      <c r="M15" s="87"/>
    </row>
    <row r="16" spans="1:13" x14ac:dyDescent="0.25">
      <c r="A16" t="s">
        <v>120</v>
      </c>
      <c r="C16" s="31">
        <v>19</v>
      </c>
      <c r="D16" s="31">
        <v>14</v>
      </c>
      <c r="E16" s="32"/>
      <c r="F16" s="31">
        <v>29</v>
      </c>
      <c r="G16" s="32"/>
      <c r="H16" s="31">
        <v>28</v>
      </c>
      <c r="I16" s="10"/>
      <c r="J16" s="31">
        <v>33</v>
      </c>
      <c r="K16" s="87"/>
      <c r="L16" s="87"/>
      <c r="M16" s="87"/>
    </row>
    <row r="17" spans="1:13" x14ac:dyDescent="0.25">
      <c r="A17" t="s">
        <v>121</v>
      </c>
      <c r="C17" s="31">
        <v>28</v>
      </c>
      <c r="D17" s="31">
        <v>7</v>
      </c>
      <c r="E17" s="32"/>
      <c r="F17" s="31">
        <v>30</v>
      </c>
      <c r="G17" s="32"/>
      <c r="H17" s="31">
        <v>30</v>
      </c>
      <c r="I17" s="10"/>
      <c r="J17" s="31">
        <v>35</v>
      </c>
      <c r="K17" s="87"/>
      <c r="L17" s="87"/>
      <c r="M17" s="87"/>
    </row>
    <row r="18" spans="1:13" x14ac:dyDescent="0.25">
      <c r="A18" t="s">
        <v>122</v>
      </c>
      <c r="C18" s="31">
        <v>17</v>
      </c>
      <c r="D18" s="31">
        <v>8</v>
      </c>
      <c r="E18" s="32"/>
      <c r="F18" s="31">
        <v>23</v>
      </c>
      <c r="G18" s="32"/>
      <c r="H18" s="31">
        <v>23</v>
      </c>
      <c r="I18" s="10"/>
      <c r="J18" s="31">
        <v>25</v>
      </c>
      <c r="K18" s="87"/>
      <c r="L18" s="87"/>
      <c r="M18" s="87"/>
    </row>
    <row r="19" spans="1:13" x14ac:dyDescent="0.25">
      <c r="A19" t="s">
        <v>123</v>
      </c>
      <c r="C19" s="31">
        <v>24</v>
      </c>
      <c r="D19" s="31">
        <v>8</v>
      </c>
      <c r="E19" s="32"/>
      <c r="F19" s="31">
        <v>30</v>
      </c>
      <c r="G19" s="32"/>
      <c r="H19" s="31">
        <v>30</v>
      </c>
      <c r="I19" s="10"/>
      <c r="J19" s="31">
        <v>32</v>
      </c>
      <c r="K19" s="87"/>
      <c r="L19" s="87"/>
      <c r="M19" s="87"/>
    </row>
    <row r="20" spans="1:13" x14ac:dyDescent="0.25">
      <c r="A20" t="s">
        <v>124</v>
      </c>
      <c r="C20" s="31">
        <v>36</v>
      </c>
      <c r="D20" s="31">
        <v>15</v>
      </c>
      <c r="E20" s="32"/>
      <c r="F20" s="31">
        <v>45</v>
      </c>
      <c r="G20" s="32"/>
      <c r="H20" s="31">
        <v>45</v>
      </c>
      <c r="I20" s="10"/>
      <c r="J20" s="31">
        <v>51</v>
      </c>
      <c r="K20" s="87"/>
      <c r="L20" s="87"/>
      <c r="M20" s="87"/>
    </row>
    <row r="21" spans="1:13" x14ac:dyDescent="0.25">
      <c r="A21" t="s">
        <v>125</v>
      </c>
      <c r="C21" s="31">
        <v>17</v>
      </c>
      <c r="D21" s="31">
        <v>12</v>
      </c>
      <c r="E21" s="32"/>
      <c r="F21" s="31">
        <v>25</v>
      </c>
      <c r="G21" s="32"/>
      <c r="H21" s="31">
        <v>25</v>
      </c>
      <c r="I21" s="10"/>
      <c r="J21" s="31">
        <v>29</v>
      </c>
      <c r="K21" s="87"/>
      <c r="L21" s="87"/>
      <c r="M21" s="87"/>
    </row>
    <row r="22" spans="1:13" x14ac:dyDescent="0.25">
      <c r="A22" t="s">
        <v>126</v>
      </c>
      <c r="C22" s="31">
        <v>57</v>
      </c>
      <c r="D22" s="31">
        <v>17</v>
      </c>
      <c r="E22" s="32"/>
      <c r="F22" s="31">
        <v>66</v>
      </c>
      <c r="G22" s="32"/>
      <c r="H22" s="31">
        <v>64</v>
      </c>
      <c r="I22" s="10"/>
      <c r="J22" s="31">
        <v>75</v>
      </c>
      <c r="K22" s="88"/>
      <c r="L22" s="88"/>
      <c r="M22" s="88"/>
    </row>
    <row r="23" spans="1:13" ht="5.0999999999999996" customHeight="1" thickBot="1" x14ac:dyDescent="0.3"/>
    <row r="24" spans="1:13" ht="15.75" thickBot="1" x14ac:dyDescent="0.3">
      <c r="A24" s="6" t="s">
        <v>22</v>
      </c>
      <c r="C24" s="29">
        <f>+SUM(C6:C22)</f>
        <v>431</v>
      </c>
      <c r="D24" s="29">
        <f>+SUM(D6:D22)</f>
        <v>182</v>
      </c>
      <c r="F24" s="29">
        <f>+SUM(F6:F22)</f>
        <v>547</v>
      </c>
      <c r="H24" s="29">
        <f>+SUM(H6:H22)</f>
        <v>545</v>
      </c>
      <c r="J24" s="29">
        <f>+SUM(J6:J22)</f>
        <v>621</v>
      </c>
      <c r="K24" s="29">
        <f>+SUM(K6:K22)</f>
        <v>74</v>
      </c>
      <c r="L24" s="14">
        <f>+SUM(L6:L22)</f>
        <v>588</v>
      </c>
      <c r="M24" s="14">
        <f>+SUM(M6:M22)</f>
        <v>32</v>
      </c>
    </row>
    <row r="25" spans="1:13" x14ac:dyDescent="0.25">
      <c r="A25" s="4" t="s">
        <v>31</v>
      </c>
      <c r="C25" s="31">
        <v>48</v>
      </c>
      <c r="D25" s="31">
        <v>25</v>
      </c>
      <c r="E25" s="32"/>
      <c r="F25" s="31">
        <v>59</v>
      </c>
      <c r="G25" s="32"/>
      <c r="H25" s="31">
        <v>62</v>
      </c>
      <c r="I25" s="10"/>
    </row>
    <row r="26" spans="1:13" x14ac:dyDescent="0.25">
      <c r="A26" s="4" t="s">
        <v>23</v>
      </c>
      <c r="C26" s="28">
        <v>359</v>
      </c>
      <c r="D26" s="28">
        <v>176</v>
      </c>
      <c r="E26" s="32"/>
      <c r="F26" s="28">
        <v>526</v>
      </c>
      <c r="G26" s="32"/>
      <c r="H26" s="28">
        <v>525</v>
      </c>
      <c r="I26" s="10"/>
    </row>
    <row r="27" spans="1:13" ht="15.75" thickBot="1" x14ac:dyDescent="0.3">
      <c r="A27" s="9" t="s">
        <v>39</v>
      </c>
      <c r="C27" s="28">
        <v>16</v>
      </c>
      <c r="D27" s="28">
        <v>8</v>
      </c>
      <c r="E27" s="32"/>
      <c r="F27" s="28">
        <v>26</v>
      </c>
      <c r="G27" s="32"/>
      <c r="H27" s="28">
        <v>27</v>
      </c>
      <c r="I27" s="10"/>
    </row>
    <row r="28" spans="1:13" ht="15.75" thickBot="1" x14ac:dyDescent="0.3">
      <c r="A28" s="7" t="s">
        <v>24</v>
      </c>
      <c r="C28" s="29">
        <f>+SUM(C24:C27)</f>
        <v>854</v>
      </c>
      <c r="D28" s="29">
        <f>+SUM(D24:D27)</f>
        <v>391</v>
      </c>
      <c r="F28" s="29">
        <f>+SUM(F24:F27)</f>
        <v>1158</v>
      </c>
      <c r="H28" s="29">
        <f>+SUM(H24:H27)</f>
        <v>1159</v>
      </c>
    </row>
  </sheetData>
  <mergeCells count="9">
    <mergeCell ref="K6:K22"/>
    <mergeCell ref="L6:L22"/>
    <mergeCell ref="M6:M22"/>
    <mergeCell ref="C2:D3"/>
    <mergeCell ref="J2:M3"/>
    <mergeCell ref="J4:J5"/>
    <mergeCell ref="K4:K5"/>
    <mergeCell ref="L4:L5"/>
    <mergeCell ref="M4:M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zoomScale="75" zoomScaleNormal="75" workbookViewId="0">
      <selection activeCell="R52" sqref="R52"/>
    </sheetView>
  </sheetViews>
  <sheetFormatPr defaultRowHeight="15" x14ac:dyDescent="0.25"/>
  <cols>
    <col min="1" max="1" width="25.85546875" bestFit="1" customWidth="1"/>
    <col min="2" max="2" width="1.7109375" customWidth="1"/>
    <col min="3" max="4" width="11.85546875" style="27" customWidth="1"/>
    <col min="5" max="5" width="1.7109375" style="27" customWidth="1"/>
    <col min="6" max="6" width="13.85546875" style="27" bestFit="1" customWidth="1"/>
    <col min="7" max="7" width="1.7109375" style="27" customWidth="1"/>
    <col min="8" max="8" width="13.28515625" style="32" customWidth="1"/>
    <col min="9" max="9" width="13.28515625" style="27" customWidth="1"/>
    <col min="10" max="10" width="1.7109375" style="27" customWidth="1"/>
    <col min="11" max="13" width="9.7109375" style="27" customWidth="1"/>
    <col min="14" max="14" width="10.7109375" style="27" customWidth="1"/>
  </cols>
  <sheetData>
    <row r="2" spans="1:14" x14ac:dyDescent="0.25">
      <c r="C2" s="63" t="s">
        <v>32</v>
      </c>
      <c r="D2" s="65"/>
      <c r="E2" s="33"/>
      <c r="F2" s="34" t="s">
        <v>36</v>
      </c>
      <c r="H2" s="63" t="s">
        <v>109</v>
      </c>
      <c r="I2" s="65"/>
      <c r="K2" s="63" t="s">
        <v>38</v>
      </c>
      <c r="L2" s="64"/>
      <c r="M2" s="64"/>
      <c r="N2" s="65"/>
    </row>
    <row r="3" spans="1:14" ht="15.75" thickBot="1" x14ac:dyDescent="0.3">
      <c r="C3" s="66"/>
      <c r="D3" s="68"/>
      <c r="E3" s="33"/>
      <c r="F3" s="35" t="s">
        <v>37</v>
      </c>
      <c r="H3" s="66"/>
      <c r="I3" s="68"/>
      <c r="K3" s="66"/>
      <c r="L3" s="67"/>
      <c r="M3" s="67"/>
      <c r="N3" s="68"/>
    </row>
    <row r="4" spans="1:14" x14ac:dyDescent="0.25">
      <c r="C4" s="36" t="str">
        <f>+'Leed Sheet (D)'!B4</f>
        <v>Tim</v>
      </c>
      <c r="D4" s="37" t="str">
        <f>+'Leed Sheet (D)'!C4</f>
        <v>Carolyn</v>
      </c>
      <c r="E4" s="32"/>
      <c r="F4" s="38" t="str">
        <f>+'Leed Sheet (D)'!E4</f>
        <v>Habib</v>
      </c>
      <c r="H4" s="36" t="s">
        <v>228</v>
      </c>
      <c r="I4" s="37" t="s">
        <v>255</v>
      </c>
      <c r="K4" s="84" t="s">
        <v>40</v>
      </c>
      <c r="L4" s="72" t="s">
        <v>31</v>
      </c>
      <c r="M4" s="72" t="s">
        <v>23</v>
      </c>
      <c r="N4" s="76" t="s">
        <v>39</v>
      </c>
    </row>
    <row r="5" spans="1:14" ht="15.75" thickBot="1" x14ac:dyDescent="0.3">
      <c r="C5" s="39" t="str">
        <f>+'Leed Sheet (D)'!B5</f>
        <v>ALEXANDER</v>
      </c>
      <c r="D5" s="40" t="str">
        <f>+'Leed Sheet (D)'!C5</f>
        <v>RUSH</v>
      </c>
      <c r="E5" s="32"/>
      <c r="F5" s="41" t="str">
        <f>+'Leed Sheet (D)'!E5</f>
        <v>REHMAN</v>
      </c>
      <c r="H5" s="39" t="s">
        <v>229</v>
      </c>
      <c r="I5" s="40" t="s">
        <v>249</v>
      </c>
      <c r="K5" s="85"/>
      <c r="L5" s="73"/>
      <c r="M5" s="73"/>
      <c r="N5" s="77"/>
    </row>
    <row r="6" spans="1:14" x14ac:dyDescent="0.25">
      <c r="A6" t="s">
        <v>127</v>
      </c>
      <c r="C6" s="31">
        <v>29</v>
      </c>
      <c r="D6" s="31">
        <v>5</v>
      </c>
      <c r="E6" s="32"/>
      <c r="F6" s="31">
        <v>33</v>
      </c>
      <c r="G6" s="32"/>
      <c r="H6" s="31">
        <v>35</v>
      </c>
      <c r="I6" s="31">
        <v>5</v>
      </c>
      <c r="K6" s="31">
        <v>36</v>
      </c>
      <c r="L6" s="114">
        <v>50</v>
      </c>
      <c r="M6" s="114">
        <v>458</v>
      </c>
      <c r="N6" s="114">
        <v>24</v>
      </c>
    </row>
    <row r="7" spans="1:14" x14ac:dyDescent="0.25">
      <c r="A7" t="s">
        <v>128</v>
      </c>
      <c r="C7" s="31">
        <v>22</v>
      </c>
      <c r="D7" s="31">
        <v>7</v>
      </c>
      <c r="E7" s="32"/>
      <c r="F7" s="31">
        <v>25</v>
      </c>
      <c r="G7" s="32"/>
      <c r="H7" s="31">
        <v>28</v>
      </c>
      <c r="I7" s="31">
        <v>1</v>
      </c>
      <c r="K7" s="31">
        <v>30</v>
      </c>
      <c r="L7" s="79"/>
      <c r="M7" s="79"/>
      <c r="N7" s="79"/>
    </row>
    <row r="8" spans="1:14" x14ac:dyDescent="0.25">
      <c r="A8" t="s">
        <v>129</v>
      </c>
      <c r="C8" s="31">
        <v>20</v>
      </c>
      <c r="D8" s="31">
        <v>6</v>
      </c>
      <c r="E8" s="32"/>
      <c r="F8" s="31">
        <v>25</v>
      </c>
      <c r="G8" s="32"/>
      <c r="H8" s="31">
        <v>29</v>
      </c>
      <c r="I8" s="31">
        <v>1</v>
      </c>
      <c r="K8" s="31">
        <v>30</v>
      </c>
      <c r="L8" s="79"/>
      <c r="M8" s="79"/>
      <c r="N8" s="79"/>
    </row>
    <row r="9" spans="1:14" x14ac:dyDescent="0.25">
      <c r="A9" t="s">
        <v>130</v>
      </c>
      <c r="C9" s="31">
        <v>42</v>
      </c>
      <c r="D9" s="31">
        <v>6</v>
      </c>
      <c r="E9" s="32"/>
      <c r="F9" s="31">
        <v>44</v>
      </c>
      <c r="G9" s="32"/>
      <c r="H9" s="31">
        <v>45</v>
      </c>
      <c r="I9" s="31">
        <v>3</v>
      </c>
      <c r="K9" s="31">
        <v>49</v>
      </c>
      <c r="L9" s="79"/>
      <c r="M9" s="79"/>
      <c r="N9" s="79"/>
    </row>
    <row r="10" spans="1:14" x14ac:dyDescent="0.25">
      <c r="A10" t="s">
        <v>131</v>
      </c>
      <c r="C10" s="31">
        <v>7</v>
      </c>
      <c r="D10" s="31">
        <v>8</v>
      </c>
      <c r="E10" s="32"/>
      <c r="F10" s="31">
        <v>14</v>
      </c>
      <c r="G10" s="32"/>
      <c r="H10" s="31">
        <v>15</v>
      </c>
      <c r="I10" s="31">
        <v>0</v>
      </c>
      <c r="K10" s="31">
        <v>15</v>
      </c>
      <c r="L10" s="79"/>
      <c r="M10" s="79"/>
      <c r="N10" s="79"/>
    </row>
    <row r="11" spans="1:14" x14ac:dyDescent="0.25">
      <c r="A11" t="s">
        <v>132</v>
      </c>
      <c r="C11" s="31">
        <v>23</v>
      </c>
      <c r="D11" s="31">
        <v>6</v>
      </c>
      <c r="E11" s="32"/>
      <c r="F11" s="31">
        <v>24</v>
      </c>
      <c r="G11" s="32"/>
      <c r="H11" s="31">
        <v>25</v>
      </c>
      <c r="I11" s="31">
        <v>1</v>
      </c>
      <c r="K11" s="31">
        <v>29</v>
      </c>
      <c r="L11" s="79"/>
      <c r="M11" s="79"/>
      <c r="N11" s="79"/>
    </row>
    <row r="12" spans="1:14" x14ac:dyDescent="0.25">
      <c r="A12" t="s">
        <v>133</v>
      </c>
      <c r="C12" s="31">
        <v>28</v>
      </c>
      <c r="D12" s="31">
        <v>9</v>
      </c>
      <c r="E12" s="32"/>
      <c r="F12" s="31">
        <v>34</v>
      </c>
      <c r="G12" s="32"/>
      <c r="H12" s="31">
        <v>35</v>
      </c>
      <c r="I12" s="31">
        <v>1</v>
      </c>
      <c r="K12" s="31">
        <v>37</v>
      </c>
      <c r="L12" s="79"/>
      <c r="M12" s="79"/>
      <c r="N12" s="79"/>
    </row>
    <row r="13" spans="1:14" x14ac:dyDescent="0.25">
      <c r="A13" t="s">
        <v>134</v>
      </c>
      <c r="C13" s="31">
        <v>13</v>
      </c>
      <c r="D13" s="31">
        <v>5</v>
      </c>
      <c r="E13" s="32"/>
      <c r="F13" s="31">
        <v>18</v>
      </c>
      <c r="G13" s="32"/>
      <c r="H13" s="31">
        <v>18</v>
      </c>
      <c r="I13" s="31">
        <v>4</v>
      </c>
      <c r="K13" s="31">
        <v>19</v>
      </c>
      <c r="L13" s="79"/>
      <c r="M13" s="79"/>
      <c r="N13" s="79"/>
    </row>
    <row r="14" spans="1:14" x14ac:dyDescent="0.25">
      <c r="A14" t="s">
        <v>135</v>
      </c>
      <c r="C14" s="31">
        <v>25</v>
      </c>
      <c r="D14" s="31">
        <v>13</v>
      </c>
      <c r="E14" s="32"/>
      <c r="F14" s="31">
        <v>37</v>
      </c>
      <c r="G14" s="32"/>
      <c r="H14" s="31">
        <v>37</v>
      </c>
      <c r="I14" s="31">
        <v>1</v>
      </c>
      <c r="K14" s="31">
        <v>40</v>
      </c>
      <c r="L14" s="79"/>
      <c r="M14" s="79"/>
      <c r="N14" s="79"/>
    </row>
    <row r="15" spans="1:14" x14ac:dyDescent="0.25">
      <c r="A15" t="s">
        <v>136</v>
      </c>
      <c r="C15" s="31">
        <v>25</v>
      </c>
      <c r="D15" s="31">
        <v>18</v>
      </c>
      <c r="E15" s="32"/>
      <c r="F15" s="31">
        <v>36</v>
      </c>
      <c r="G15" s="32"/>
      <c r="H15" s="31">
        <v>40</v>
      </c>
      <c r="I15" s="31">
        <v>2</v>
      </c>
      <c r="K15" s="31">
        <v>43</v>
      </c>
      <c r="L15" s="79"/>
      <c r="M15" s="79"/>
      <c r="N15" s="79"/>
    </row>
    <row r="16" spans="1:14" x14ac:dyDescent="0.25">
      <c r="A16" t="s">
        <v>137</v>
      </c>
      <c r="C16" s="31">
        <v>29</v>
      </c>
      <c r="D16" s="31">
        <v>12</v>
      </c>
      <c r="E16" s="32"/>
      <c r="F16" s="31">
        <v>37</v>
      </c>
      <c r="G16" s="32"/>
      <c r="H16" s="31">
        <v>38</v>
      </c>
      <c r="I16" s="31">
        <v>1</v>
      </c>
      <c r="K16" s="31">
        <v>42</v>
      </c>
      <c r="L16" s="79"/>
      <c r="M16" s="79"/>
      <c r="N16" s="79"/>
    </row>
    <row r="17" spans="1:14" x14ac:dyDescent="0.25">
      <c r="A17" t="s">
        <v>138</v>
      </c>
      <c r="C17" s="31">
        <v>18</v>
      </c>
      <c r="D17" s="31">
        <v>13</v>
      </c>
      <c r="E17" s="32"/>
      <c r="F17" s="31">
        <v>27</v>
      </c>
      <c r="G17" s="32"/>
      <c r="H17" s="31">
        <v>29</v>
      </c>
      <c r="I17" s="31">
        <v>7</v>
      </c>
      <c r="K17" s="31">
        <v>32</v>
      </c>
      <c r="L17" s="79"/>
      <c r="M17" s="79"/>
      <c r="N17" s="79"/>
    </row>
    <row r="18" spans="1:14" x14ac:dyDescent="0.25">
      <c r="A18" t="s">
        <v>139</v>
      </c>
      <c r="C18" s="31">
        <v>39</v>
      </c>
      <c r="D18" s="31">
        <v>7</v>
      </c>
      <c r="E18" s="32"/>
      <c r="F18" s="31">
        <v>38</v>
      </c>
      <c r="G18" s="32"/>
      <c r="H18" s="31">
        <v>44</v>
      </c>
      <c r="I18" s="31">
        <v>3</v>
      </c>
      <c r="K18" s="31">
        <v>47</v>
      </c>
      <c r="L18" s="80"/>
      <c r="M18" s="80"/>
      <c r="N18" s="80"/>
    </row>
    <row r="19" spans="1:14" ht="5.0999999999999996" customHeight="1" thickBot="1" x14ac:dyDescent="0.3">
      <c r="H19" s="27"/>
    </row>
    <row r="20" spans="1:14" ht="15.75" thickBot="1" x14ac:dyDescent="0.3">
      <c r="A20" s="6" t="s">
        <v>22</v>
      </c>
      <c r="C20" s="29">
        <f>+SUM(C6:C18)</f>
        <v>320</v>
      </c>
      <c r="D20" s="29">
        <f>+SUM(D6:D18)</f>
        <v>115</v>
      </c>
      <c r="F20" s="29">
        <f>+SUM(F6:F18)</f>
        <v>392</v>
      </c>
      <c r="H20" s="29">
        <f>+SUM(H6:H18)</f>
        <v>418</v>
      </c>
      <c r="I20" s="56">
        <f>+SUM(I6:I18)</f>
        <v>30</v>
      </c>
      <c r="K20" s="29">
        <f>+SUM(K6:K18)</f>
        <v>449</v>
      </c>
      <c r="L20" s="29">
        <f>+SUM(L6:L18)</f>
        <v>50</v>
      </c>
      <c r="M20" s="29">
        <f>+SUM(M6:M18)</f>
        <v>458</v>
      </c>
      <c r="N20" s="29">
        <f>+SUM(N6:N18)</f>
        <v>24</v>
      </c>
    </row>
    <row r="21" spans="1:14" x14ac:dyDescent="0.25">
      <c r="A21" s="4" t="s">
        <v>31</v>
      </c>
      <c r="C21" s="31">
        <v>35</v>
      </c>
      <c r="D21" s="31">
        <v>15</v>
      </c>
      <c r="E21" s="32"/>
      <c r="F21" s="31">
        <v>47</v>
      </c>
      <c r="G21" s="32"/>
      <c r="H21" s="31">
        <v>48</v>
      </c>
      <c r="I21" s="31">
        <f>7</f>
        <v>7</v>
      </c>
    </row>
    <row r="22" spans="1:14" x14ac:dyDescent="0.25">
      <c r="A22" s="4" t="s">
        <v>23</v>
      </c>
      <c r="C22" s="28">
        <v>310</v>
      </c>
      <c r="D22" s="28">
        <v>101</v>
      </c>
      <c r="E22" s="32"/>
      <c r="F22" s="28">
        <v>410</v>
      </c>
      <c r="G22" s="32"/>
      <c r="H22" s="28">
        <v>436</v>
      </c>
      <c r="I22" s="28">
        <v>17</v>
      </c>
    </row>
    <row r="23" spans="1:14" ht="15.75" thickBot="1" x14ac:dyDescent="0.3">
      <c r="A23" s="9" t="s">
        <v>39</v>
      </c>
      <c r="C23" s="28">
        <v>120</v>
      </c>
      <c r="D23" s="28">
        <v>10</v>
      </c>
      <c r="E23" s="32"/>
      <c r="F23" s="28">
        <v>20</v>
      </c>
      <c r="G23" s="32"/>
      <c r="H23" s="28">
        <f>23</f>
        <v>23</v>
      </c>
      <c r="I23" s="28">
        <v>3</v>
      </c>
    </row>
    <row r="24" spans="1:14" ht="15.75" thickBot="1" x14ac:dyDescent="0.3">
      <c r="A24" s="7" t="s">
        <v>24</v>
      </c>
      <c r="C24" s="29">
        <f>+SUM(C20:C23)</f>
        <v>785</v>
      </c>
      <c r="D24" s="29">
        <f>+SUM(D20:D23)</f>
        <v>241</v>
      </c>
      <c r="F24" s="29">
        <f>+SUM(F20:F23)</f>
        <v>869</v>
      </c>
      <c r="H24" s="29">
        <f>+SUM(H20:H23)</f>
        <v>925</v>
      </c>
      <c r="I24" s="56">
        <f>+SUM(I20:I23)</f>
        <v>57</v>
      </c>
    </row>
  </sheetData>
  <mergeCells count="10">
    <mergeCell ref="L6:L18"/>
    <mergeCell ref="M6:M18"/>
    <mergeCell ref="N6:N18"/>
    <mergeCell ref="C2:D3"/>
    <mergeCell ref="H2:I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8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1.85546875" style="10" customWidth="1"/>
    <col min="9" max="10" width="11.85546875" customWidth="1"/>
    <col min="11" max="11" width="1.7109375" customWidth="1"/>
    <col min="12" max="14" width="9.7109375" customWidth="1"/>
    <col min="15" max="15" width="10.7109375" customWidth="1"/>
  </cols>
  <sheetData>
    <row r="2" spans="1:15" x14ac:dyDescent="0.25">
      <c r="C2" s="89" t="s">
        <v>32</v>
      </c>
      <c r="D2" s="91"/>
      <c r="E2" s="12"/>
      <c r="F2" s="15" t="s">
        <v>36</v>
      </c>
      <c r="H2" s="89" t="s">
        <v>86</v>
      </c>
      <c r="I2" s="90"/>
      <c r="J2" s="91"/>
      <c r="L2" s="89" t="s">
        <v>38</v>
      </c>
      <c r="M2" s="90"/>
      <c r="N2" s="90"/>
      <c r="O2" s="91"/>
    </row>
    <row r="3" spans="1:15" ht="15.75" thickBot="1" x14ac:dyDescent="0.3">
      <c r="C3" s="92"/>
      <c r="D3" s="94"/>
      <c r="E3" s="12"/>
      <c r="F3" s="16" t="s">
        <v>37</v>
      </c>
      <c r="H3" s="92"/>
      <c r="I3" s="93"/>
      <c r="J3" s="94"/>
      <c r="L3" s="92"/>
      <c r="M3" s="93"/>
      <c r="N3" s="93"/>
      <c r="O3" s="94"/>
    </row>
    <row r="4" spans="1:15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17" t="s">
        <v>214</v>
      </c>
      <c r="I4" s="18" t="s">
        <v>214</v>
      </c>
      <c r="J4" s="19" t="s">
        <v>214</v>
      </c>
      <c r="L4" s="95" t="s">
        <v>40</v>
      </c>
      <c r="M4" s="97" t="s">
        <v>31</v>
      </c>
      <c r="N4" s="97" t="s">
        <v>23</v>
      </c>
      <c r="O4" s="99" t="s">
        <v>39</v>
      </c>
    </row>
    <row r="5" spans="1:15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0" t="s">
        <v>171</v>
      </c>
      <c r="I5" s="21" t="s">
        <v>171</v>
      </c>
      <c r="J5" s="22" t="s">
        <v>171</v>
      </c>
      <c r="L5" s="96"/>
      <c r="M5" s="98"/>
      <c r="N5" s="98"/>
      <c r="O5" s="100"/>
    </row>
    <row r="6" spans="1:15" x14ac:dyDescent="0.25">
      <c r="A6" t="s">
        <v>140</v>
      </c>
      <c r="C6" s="25">
        <v>13</v>
      </c>
      <c r="D6" s="25">
        <v>3</v>
      </c>
      <c r="E6" s="10"/>
      <c r="F6" s="25">
        <v>14</v>
      </c>
      <c r="G6" s="10"/>
      <c r="H6" s="25"/>
      <c r="I6" s="25"/>
      <c r="J6" s="25"/>
      <c r="L6" s="25">
        <v>16</v>
      </c>
      <c r="M6" s="86">
        <v>8</v>
      </c>
      <c r="N6" s="86">
        <v>151</v>
      </c>
      <c r="O6" s="86">
        <v>2</v>
      </c>
    </row>
    <row r="7" spans="1:15" x14ac:dyDescent="0.25">
      <c r="A7" t="s">
        <v>141</v>
      </c>
      <c r="C7" s="25">
        <v>3</v>
      </c>
      <c r="D7" s="25">
        <v>2</v>
      </c>
      <c r="E7" s="10"/>
      <c r="F7" s="25">
        <v>5</v>
      </c>
      <c r="G7" s="10"/>
      <c r="H7" s="25"/>
      <c r="I7" s="25"/>
      <c r="J7" s="25"/>
      <c r="L7" s="25">
        <v>5</v>
      </c>
      <c r="M7" s="87"/>
      <c r="N7" s="87"/>
      <c r="O7" s="87"/>
    </row>
    <row r="8" spans="1:15" x14ac:dyDescent="0.25">
      <c r="A8" t="s">
        <v>142</v>
      </c>
      <c r="C8" s="25">
        <v>14</v>
      </c>
      <c r="D8" s="25">
        <v>3</v>
      </c>
      <c r="E8" s="10"/>
      <c r="F8" s="25">
        <v>15</v>
      </c>
      <c r="G8" s="10"/>
      <c r="H8" s="25"/>
      <c r="I8" s="25"/>
      <c r="J8" s="25"/>
      <c r="L8" s="25">
        <v>17</v>
      </c>
      <c r="M8" s="87"/>
      <c r="N8" s="87"/>
      <c r="O8" s="87"/>
    </row>
    <row r="9" spans="1:15" x14ac:dyDescent="0.25">
      <c r="A9" t="s">
        <v>143</v>
      </c>
      <c r="C9" s="25">
        <v>5</v>
      </c>
      <c r="D9" s="25">
        <v>3</v>
      </c>
      <c r="E9" s="10"/>
      <c r="F9" s="25">
        <v>8</v>
      </c>
      <c r="G9" s="10"/>
      <c r="H9" s="25"/>
      <c r="I9" s="25"/>
      <c r="J9" s="25"/>
      <c r="L9" s="25">
        <v>8</v>
      </c>
      <c r="M9" s="87"/>
      <c r="N9" s="87"/>
      <c r="O9" s="87"/>
    </row>
    <row r="10" spans="1:15" x14ac:dyDescent="0.25">
      <c r="A10" t="s">
        <v>144</v>
      </c>
      <c r="C10" s="25">
        <v>16</v>
      </c>
      <c r="D10" s="25">
        <v>7</v>
      </c>
      <c r="E10" s="10"/>
      <c r="F10" s="25">
        <v>19</v>
      </c>
      <c r="G10" s="10"/>
      <c r="H10" s="25"/>
      <c r="I10" s="25"/>
      <c r="J10" s="25"/>
      <c r="L10" s="25">
        <v>24</v>
      </c>
      <c r="M10" s="87"/>
      <c r="N10" s="87"/>
      <c r="O10" s="87"/>
    </row>
    <row r="11" spans="1:15" x14ac:dyDescent="0.25">
      <c r="A11" t="s">
        <v>145</v>
      </c>
      <c r="C11" s="25">
        <v>5</v>
      </c>
      <c r="D11" s="25">
        <v>4</v>
      </c>
      <c r="E11" s="10"/>
      <c r="F11" s="25">
        <v>8</v>
      </c>
      <c r="G11" s="10"/>
      <c r="H11" s="25"/>
      <c r="I11" s="25"/>
      <c r="J11" s="25"/>
      <c r="L11" s="25">
        <v>9</v>
      </c>
      <c r="M11" s="87"/>
      <c r="N11" s="87"/>
      <c r="O11" s="87"/>
    </row>
    <row r="12" spans="1:15" x14ac:dyDescent="0.25">
      <c r="A12" t="s">
        <v>146</v>
      </c>
      <c r="C12" s="25">
        <v>13</v>
      </c>
      <c r="D12" s="25">
        <v>6</v>
      </c>
      <c r="E12" s="10"/>
      <c r="F12" s="25">
        <v>18</v>
      </c>
      <c r="G12" s="10"/>
      <c r="H12" s="25"/>
      <c r="I12" s="25"/>
      <c r="J12" s="25"/>
      <c r="L12" s="25">
        <v>19</v>
      </c>
      <c r="M12" s="88"/>
      <c r="N12" s="88"/>
      <c r="O12" s="88"/>
    </row>
    <row r="13" spans="1:15" ht="5.0999999999999996" customHeight="1" thickBot="1" x14ac:dyDescent="0.3">
      <c r="H13"/>
    </row>
    <row r="14" spans="1:15" ht="15.75" thickBot="1" x14ac:dyDescent="0.3">
      <c r="A14" s="6" t="s">
        <v>22</v>
      </c>
      <c r="C14" s="14">
        <f>+SUM(C6:C12)</f>
        <v>69</v>
      </c>
      <c r="D14" s="14">
        <f>+SUM(D6:D12)</f>
        <v>28</v>
      </c>
      <c r="F14" s="14">
        <f>+SUM(F6:F12)</f>
        <v>87</v>
      </c>
      <c r="H14" s="14">
        <f>+SUM(H6:H12)</f>
        <v>0</v>
      </c>
      <c r="I14" s="14">
        <f>+SUM(I6:I12)</f>
        <v>0</v>
      </c>
      <c r="J14" s="14">
        <f>+SUM(J6:J12)</f>
        <v>0</v>
      </c>
      <c r="L14" s="14">
        <f>+SUM(L6:L12)</f>
        <v>98</v>
      </c>
      <c r="M14" s="14">
        <f>+SUM(M6:M12)</f>
        <v>8</v>
      </c>
      <c r="N14" s="14">
        <f>+SUM(N6:N12)</f>
        <v>151</v>
      </c>
      <c r="O14" s="14">
        <f>+SUM(O6:O12)</f>
        <v>2</v>
      </c>
    </row>
    <row r="15" spans="1:15" x14ac:dyDescent="0.25">
      <c r="A15" s="4" t="s">
        <v>31</v>
      </c>
      <c r="C15" s="25">
        <v>4</v>
      </c>
      <c r="D15" s="25">
        <v>3</v>
      </c>
      <c r="E15" s="10"/>
      <c r="F15" s="25">
        <v>6</v>
      </c>
      <c r="G15" s="10"/>
      <c r="H15" s="25"/>
      <c r="I15" s="25"/>
      <c r="J15" s="25"/>
    </row>
    <row r="16" spans="1:15" x14ac:dyDescent="0.25">
      <c r="A16" s="4" t="s">
        <v>23</v>
      </c>
      <c r="C16" s="13">
        <v>94</v>
      </c>
      <c r="D16" s="13">
        <v>38</v>
      </c>
      <c r="E16" s="10"/>
      <c r="F16" s="13">
        <v>126</v>
      </c>
      <c r="G16" s="10"/>
      <c r="H16" s="13"/>
      <c r="I16" s="13"/>
      <c r="J16" s="13"/>
    </row>
    <row r="17" spans="1:10" ht="15.75" thickBot="1" x14ac:dyDescent="0.3">
      <c r="A17" s="9" t="s">
        <v>39</v>
      </c>
      <c r="C17" s="13">
        <v>0</v>
      </c>
      <c r="D17" s="13">
        <v>2</v>
      </c>
      <c r="E17" s="10"/>
      <c r="F17" s="13">
        <v>1</v>
      </c>
      <c r="G17" s="10"/>
      <c r="H17" s="13"/>
      <c r="I17" s="13"/>
      <c r="J17" s="13"/>
    </row>
    <row r="18" spans="1:10" ht="15.75" thickBot="1" x14ac:dyDescent="0.3">
      <c r="A18" s="7" t="s">
        <v>24</v>
      </c>
      <c r="C18" s="14">
        <f>+SUM(C14:C17)</f>
        <v>167</v>
      </c>
      <c r="D18" s="14">
        <f>+SUM(D14:D17)</f>
        <v>71</v>
      </c>
      <c r="F18" s="14">
        <f>+SUM(F14:F17)</f>
        <v>220</v>
      </c>
      <c r="H18" s="14">
        <f>+SUM(H14:H17)</f>
        <v>0</v>
      </c>
      <c r="I18" s="14">
        <f>+SUM(I14:I17)</f>
        <v>0</v>
      </c>
      <c r="J18" s="14">
        <f>+SUM(J14:J17)</f>
        <v>0</v>
      </c>
    </row>
  </sheetData>
  <mergeCells count="10">
    <mergeCell ref="M6:M12"/>
    <mergeCell ref="N6:N12"/>
    <mergeCell ref="O6:O12"/>
    <mergeCell ref="C2:D3"/>
    <mergeCell ref="H2:J3"/>
    <mergeCell ref="L2:O3"/>
    <mergeCell ref="L4:L5"/>
    <mergeCell ref="M4:M5"/>
    <mergeCell ref="N4:N5"/>
    <mergeCell ref="O4:O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style="27" customWidth="1"/>
    <col min="5" max="5" width="1.7109375" style="27" customWidth="1"/>
    <col min="6" max="6" width="13.85546875" style="27" bestFit="1" customWidth="1"/>
    <col min="7" max="7" width="1.7109375" style="27" customWidth="1"/>
    <col min="8" max="8" width="10.7109375" style="32" customWidth="1"/>
    <col min="9" max="9" width="1.7109375" style="44" customWidth="1"/>
    <col min="10" max="10" width="10.7109375" style="32" customWidth="1"/>
    <col min="11" max="11" width="1.7109375" style="27" customWidth="1"/>
    <col min="12" max="14" width="9.7109375" style="27" customWidth="1"/>
    <col min="15" max="15" width="10.7109375" style="27" customWidth="1"/>
  </cols>
  <sheetData>
    <row r="2" spans="1:15" x14ac:dyDescent="0.25">
      <c r="C2" s="63" t="s">
        <v>32</v>
      </c>
      <c r="D2" s="65"/>
      <c r="E2" s="33"/>
      <c r="F2" s="34" t="s">
        <v>36</v>
      </c>
      <c r="H2" s="115" t="s">
        <v>152</v>
      </c>
      <c r="I2" s="42"/>
      <c r="J2" s="115" t="s">
        <v>153</v>
      </c>
      <c r="L2" s="63" t="s">
        <v>38</v>
      </c>
      <c r="M2" s="64"/>
      <c r="N2" s="64"/>
      <c r="O2" s="65"/>
    </row>
    <row r="3" spans="1:15" ht="15.75" thickBot="1" x14ac:dyDescent="0.3">
      <c r="C3" s="66"/>
      <c r="D3" s="68"/>
      <c r="E3" s="33"/>
      <c r="F3" s="35" t="s">
        <v>37</v>
      </c>
      <c r="H3" s="116"/>
      <c r="I3" s="42"/>
      <c r="J3" s="116"/>
      <c r="L3" s="66"/>
      <c r="M3" s="67"/>
      <c r="N3" s="67"/>
      <c r="O3" s="68"/>
    </row>
    <row r="4" spans="1:15" x14ac:dyDescent="0.25">
      <c r="C4" s="36" t="str">
        <f>+'Leed Sheet (D)'!B4</f>
        <v>Tim</v>
      </c>
      <c r="D4" s="37" t="str">
        <f>+'Leed Sheet (D)'!C4</f>
        <v>Carolyn</v>
      </c>
      <c r="E4" s="32"/>
      <c r="F4" s="38" t="str">
        <f>+'Leed Sheet (D)'!E4</f>
        <v>Habib</v>
      </c>
      <c r="H4" s="23" t="s">
        <v>170</v>
      </c>
      <c r="I4" s="43"/>
      <c r="J4" s="23" t="s">
        <v>170</v>
      </c>
      <c r="L4" s="84" t="s">
        <v>40</v>
      </c>
      <c r="M4" s="72" t="s">
        <v>31</v>
      </c>
      <c r="N4" s="72" t="s">
        <v>23</v>
      </c>
      <c r="O4" s="76" t="s">
        <v>39</v>
      </c>
    </row>
    <row r="5" spans="1:15" ht="15.75" thickBot="1" x14ac:dyDescent="0.3">
      <c r="C5" s="39" t="str">
        <f>+'Leed Sheet (D)'!B5</f>
        <v>ALEXANDER</v>
      </c>
      <c r="D5" s="40" t="str">
        <f>+'Leed Sheet (D)'!C5</f>
        <v>RUSH</v>
      </c>
      <c r="E5" s="32"/>
      <c r="F5" s="41" t="str">
        <f>+'Leed Sheet (D)'!E5</f>
        <v>REHMAN</v>
      </c>
      <c r="H5" s="24" t="s">
        <v>171</v>
      </c>
      <c r="I5" s="43"/>
      <c r="J5" s="24" t="s">
        <v>171</v>
      </c>
      <c r="L5" s="85"/>
      <c r="M5" s="73"/>
      <c r="N5" s="73"/>
      <c r="O5" s="77"/>
    </row>
    <row r="6" spans="1:15" x14ac:dyDescent="0.25">
      <c r="A6" t="s">
        <v>147</v>
      </c>
      <c r="C6" s="31">
        <v>36</v>
      </c>
      <c r="D6" s="31">
        <v>18</v>
      </c>
      <c r="E6" s="32"/>
      <c r="F6" s="31">
        <v>50</v>
      </c>
      <c r="G6" s="32"/>
      <c r="H6" s="31"/>
      <c r="I6" s="43"/>
      <c r="J6" s="31"/>
      <c r="L6" s="31">
        <v>54</v>
      </c>
      <c r="M6" s="114">
        <v>4</v>
      </c>
      <c r="N6" s="114">
        <v>67</v>
      </c>
      <c r="O6" s="114">
        <v>2</v>
      </c>
    </row>
    <row r="7" spans="1:15" x14ac:dyDescent="0.25">
      <c r="A7" t="s">
        <v>148</v>
      </c>
      <c r="C7" s="31">
        <v>5</v>
      </c>
      <c r="D7" s="31">
        <v>8</v>
      </c>
      <c r="E7" s="32"/>
      <c r="F7" s="31">
        <v>8</v>
      </c>
      <c r="G7" s="32"/>
      <c r="H7" s="31"/>
      <c r="I7" s="43"/>
      <c r="J7" s="31"/>
      <c r="L7" s="31">
        <v>13</v>
      </c>
      <c r="M7" s="80"/>
      <c r="N7" s="80"/>
      <c r="O7" s="80"/>
    </row>
    <row r="8" spans="1:15" x14ac:dyDescent="0.25">
      <c r="A8" t="s">
        <v>149</v>
      </c>
      <c r="C8" s="31">
        <v>14</v>
      </c>
      <c r="D8" s="31">
        <v>11</v>
      </c>
      <c r="E8" s="32"/>
      <c r="F8" s="31">
        <v>18</v>
      </c>
      <c r="G8" s="32"/>
      <c r="H8" s="31"/>
      <c r="I8" s="43"/>
      <c r="J8" s="31"/>
      <c r="L8" s="31">
        <v>25</v>
      </c>
      <c r="M8" s="78">
        <v>3</v>
      </c>
      <c r="N8" s="78">
        <v>69</v>
      </c>
      <c r="O8" s="78">
        <v>0</v>
      </c>
    </row>
    <row r="9" spans="1:15" x14ac:dyDescent="0.25">
      <c r="A9" t="s">
        <v>150</v>
      </c>
      <c r="C9" s="31">
        <v>11</v>
      </c>
      <c r="D9" s="31">
        <v>3</v>
      </c>
      <c r="E9" s="32"/>
      <c r="F9" s="31">
        <v>13</v>
      </c>
      <c r="G9" s="32"/>
      <c r="H9" s="31"/>
      <c r="I9" s="43"/>
      <c r="J9" s="31"/>
      <c r="L9" s="31">
        <v>14</v>
      </c>
      <c r="M9" s="79"/>
      <c r="N9" s="79"/>
      <c r="O9" s="79"/>
    </row>
    <row r="10" spans="1:15" x14ac:dyDescent="0.25">
      <c r="A10" t="s">
        <v>151</v>
      </c>
      <c r="C10" s="31">
        <v>10</v>
      </c>
      <c r="D10" s="31">
        <v>4</v>
      </c>
      <c r="E10" s="32"/>
      <c r="F10" s="31">
        <v>11</v>
      </c>
      <c r="G10" s="32"/>
      <c r="H10" s="31"/>
      <c r="I10" s="43"/>
      <c r="J10" s="31"/>
      <c r="L10" s="31">
        <v>15</v>
      </c>
      <c r="M10" s="80"/>
      <c r="N10" s="80"/>
      <c r="O10" s="80"/>
    </row>
    <row r="11" spans="1:15" ht="5.0999999999999996" customHeight="1" thickBot="1" x14ac:dyDescent="0.3">
      <c r="H11" s="27"/>
      <c r="J11" s="27"/>
      <c r="M11" s="27">
        <v>0</v>
      </c>
    </row>
    <row r="12" spans="1:15" ht="15.75" thickBot="1" x14ac:dyDescent="0.3">
      <c r="A12" s="6" t="s">
        <v>22</v>
      </c>
      <c r="C12" s="29">
        <f>+SUM(C6:C10)</f>
        <v>76</v>
      </c>
      <c r="D12" s="29">
        <f>+SUM(D6:D10)</f>
        <v>44</v>
      </c>
      <c r="F12" s="29">
        <f>+SUM(F6:F10)</f>
        <v>100</v>
      </c>
      <c r="H12" s="29">
        <f>+SUM(H6:H10)</f>
        <v>0</v>
      </c>
      <c r="I12" s="43"/>
      <c r="J12" s="29">
        <f>+SUM(J6:J10)</f>
        <v>0</v>
      </c>
      <c r="L12" s="29">
        <f>+SUM(L6:L10)</f>
        <v>121</v>
      </c>
      <c r="M12" s="29">
        <f t="shared" ref="M12:N12" si="0">+SUM(M6:M10)</f>
        <v>7</v>
      </c>
      <c r="N12" s="29">
        <f t="shared" si="0"/>
        <v>136</v>
      </c>
      <c r="O12" s="29">
        <f>+SUM(O6:O10)</f>
        <v>2</v>
      </c>
    </row>
    <row r="13" spans="1:15" x14ac:dyDescent="0.25">
      <c r="A13" s="4" t="s">
        <v>31</v>
      </c>
      <c r="C13" s="31">
        <v>4</v>
      </c>
      <c r="D13" s="31">
        <v>3</v>
      </c>
      <c r="E13" s="32"/>
      <c r="F13" s="31">
        <v>5</v>
      </c>
      <c r="G13" s="32"/>
      <c r="H13" s="31"/>
      <c r="I13" s="43"/>
      <c r="J13" s="31"/>
    </row>
    <row r="14" spans="1:15" x14ac:dyDescent="0.25">
      <c r="A14" s="4" t="s">
        <v>23</v>
      </c>
      <c r="C14" s="28">
        <v>85</v>
      </c>
      <c r="D14" s="28">
        <v>43</v>
      </c>
      <c r="E14" s="32"/>
      <c r="F14" s="28">
        <v>118</v>
      </c>
      <c r="G14" s="32"/>
      <c r="H14" s="28"/>
      <c r="I14" s="43"/>
      <c r="J14" s="28"/>
    </row>
    <row r="15" spans="1:15" ht="15.75" thickBot="1" x14ac:dyDescent="0.3">
      <c r="A15" s="9" t="s">
        <v>39</v>
      </c>
      <c r="C15" s="28">
        <v>1</v>
      </c>
      <c r="D15" s="28">
        <v>1</v>
      </c>
      <c r="E15" s="32"/>
      <c r="F15" s="28">
        <v>1</v>
      </c>
      <c r="G15" s="32"/>
      <c r="H15" s="28"/>
      <c r="I15" s="43"/>
      <c r="J15" s="28"/>
    </row>
    <row r="16" spans="1:15" ht="15.75" thickBot="1" x14ac:dyDescent="0.3">
      <c r="A16" s="7" t="s">
        <v>24</v>
      </c>
      <c r="C16" s="29">
        <f>+SUM(C12:C15)</f>
        <v>166</v>
      </c>
      <c r="D16" s="29">
        <f>+SUM(D12:D15)</f>
        <v>91</v>
      </c>
      <c r="F16" s="29">
        <f>+SUM(F12:F15)</f>
        <v>224</v>
      </c>
      <c r="H16" s="29">
        <f>+SUM(H12:H15)</f>
        <v>0</v>
      </c>
      <c r="I16" s="43"/>
      <c r="J16" s="29">
        <f>+SUM(J12:J15)</f>
        <v>0</v>
      </c>
    </row>
  </sheetData>
  <mergeCells count="14">
    <mergeCell ref="C2:D3"/>
    <mergeCell ref="L2:O3"/>
    <mergeCell ref="L4:L5"/>
    <mergeCell ref="M4:M5"/>
    <mergeCell ref="N4:N5"/>
    <mergeCell ref="O4:O5"/>
    <mergeCell ref="H2:H3"/>
    <mergeCell ref="J2:J3"/>
    <mergeCell ref="M6:M7"/>
    <mergeCell ref="M8:M10"/>
    <mergeCell ref="N6:N7"/>
    <mergeCell ref="N8:N10"/>
    <mergeCell ref="O6:O7"/>
    <mergeCell ref="O8:O10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5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0.7109375" customWidth="1"/>
    <col min="6" max="6" width="1.7109375" customWidth="1"/>
    <col min="7" max="7" width="13.85546875" bestFit="1" customWidth="1"/>
    <col min="8" max="8" width="1.7109375" customWidth="1"/>
    <col min="9" max="9" width="13.85546875" style="10" customWidth="1"/>
    <col min="10" max="10" width="1.7109375" customWidth="1"/>
    <col min="11" max="11" width="10.7109375" customWidth="1"/>
    <col min="12" max="12" width="1.7109375" customWidth="1"/>
    <col min="13" max="13" width="15.5703125" customWidth="1"/>
    <col min="14" max="14" width="13.85546875" customWidth="1"/>
    <col min="15" max="15" width="1.7109375" customWidth="1"/>
    <col min="16" max="18" width="9.7109375" customWidth="1"/>
    <col min="19" max="19" width="10.42578125" customWidth="1"/>
  </cols>
  <sheetData>
    <row r="2" spans="1:19" x14ac:dyDescent="0.25">
      <c r="C2" s="89" t="s">
        <v>32</v>
      </c>
      <c r="D2" s="90"/>
      <c r="E2" s="91"/>
      <c r="F2" s="12"/>
      <c r="G2" s="15" t="s">
        <v>36</v>
      </c>
      <c r="I2" s="15" t="s">
        <v>36</v>
      </c>
      <c r="K2" s="101" t="s">
        <v>73</v>
      </c>
      <c r="M2" s="103" t="s">
        <v>66</v>
      </c>
      <c r="N2" s="103"/>
      <c r="P2" s="89" t="s">
        <v>38</v>
      </c>
      <c r="Q2" s="90"/>
      <c r="R2" s="90"/>
      <c r="S2" s="91"/>
    </row>
    <row r="3" spans="1:19" ht="15.75" thickBot="1" x14ac:dyDescent="0.3">
      <c r="C3" s="92"/>
      <c r="D3" s="93"/>
      <c r="E3" s="94"/>
      <c r="F3" s="12"/>
      <c r="G3" s="16" t="s">
        <v>37</v>
      </c>
      <c r="I3" s="16" t="s">
        <v>42</v>
      </c>
      <c r="K3" s="102"/>
      <c r="M3" s="104"/>
      <c r="N3" s="104"/>
      <c r="P3" s="92"/>
      <c r="Q3" s="93"/>
      <c r="R3" s="93"/>
      <c r="S3" s="94"/>
    </row>
    <row r="4" spans="1:19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23" t="str">
        <f>+'Leed Sheet (R)'!J4</f>
        <v>Richard R.</v>
      </c>
      <c r="K4" s="23" t="s">
        <v>274</v>
      </c>
      <c r="M4" s="17" t="s">
        <v>275</v>
      </c>
      <c r="N4" s="19" t="s">
        <v>276</v>
      </c>
      <c r="P4" s="95" t="s">
        <v>40</v>
      </c>
      <c r="Q4" s="97" t="s">
        <v>31</v>
      </c>
      <c r="R4" s="97" t="s">
        <v>23</v>
      </c>
      <c r="S4" s="99" t="s">
        <v>39</v>
      </c>
    </row>
    <row r="5" spans="1:19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4" t="str">
        <f>+'Leed Sheet (R)'!J5</f>
        <v>DASE</v>
      </c>
      <c r="K5" s="24" t="s">
        <v>277</v>
      </c>
      <c r="M5" s="20" t="s">
        <v>65</v>
      </c>
      <c r="N5" s="22" t="s">
        <v>278</v>
      </c>
      <c r="P5" s="96"/>
      <c r="Q5" s="98"/>
      <c r="R5" s="98"/>
      <c r="S5" s="100"/>
    </row>
    <row r="6" spans="1:19" x14ac:dyDescent="0.25">
      <c r="A6" t="s">
        <v>67</v>
      </c>
      <c r="C6" s="25">
        <v>177</v>
      </c>
      <c r="D6" s="25">
        <v>11</v>
      </c>
      <c r="E6" s="25">
        <v>2</v>
      </c>
      <c r="G6" s="25">
        <v>180</v>
      </c>
      <c r="H6" s="10"/>
      <c r="I6" s="25">
        <v>182</v>
      </c>
      <c r="J6" s="10"/>
      <c r="K6" s="25">
        <v>185</v>
      </c>
      <c r="L6" s="10"/>
      <c r="M6" s="25">
        <v>181</v>
      </c>
      <c r="N6" s="25">
        <v>181</v>
      </c>
      <c r="O6" s="10"/>
      <c r="P6" s="25">
        <v>197</v>
      </c>
      <c r="Q6" s="86">
        <v>7</v>
      </c>
      <c r="R6" s="86">
        <v>133</v>
      </c>
      <c r="S6" s="86">
        <v>12</v>
      </c>
    </row>
    <row r="7" spans="1:19" x14ac:dyDescent="0.25">
      <c r="A7" t="s">
        <v>68</v>
      </c>
      <c r="C7" s="13">
        <v>157</v>
      </c>
      <c r="D7" s="13">
        <v>6</v>
      </c>
      <c r="E7" s="13">
        <v>2</v>
      </c>
      <c r="G7" s="13">
        <v>154</v>
      </c>
      <c r="H7" s="10"/>
      <c r="I7" s="13">
        <v>153</v>
      </c>
      <c r="J7" s="10"/>
      <c r="K7" s="13">
        <v>154</v>
      </c>
      <c r="L7" s="10"/>
      <c r="M7" s="13">
        <v>145</v>
      </c>
      <c r="N7" s="13">
        <v>153</v>
      </c>
      <c r="O7" s="10"/>
      <c r="P7" s="13">
        <v>170</v>
      </c>
      <c r="Q7" s="87"/>
      <c r="R7" s="87"/>
      <c r="S7" s="87"/>
    </row>
    <row r="8" spans="1:19" x14ac:dyDescent="0.25">
      <c r="A8" t="s">
        <v>69</v>
      </c>
      <c r="C8" s="13">
        <v>132</v>
      </c>
      <c r="D8" s="13">
        <v>8</v>
      </c>
      <c r="E8" s="13">
        <v>3</v>
      </c>
      <c r="G8" s="13">
        <v>124</v>
      </c>
      <c r="H8" s="10"/>
      <c r="I8" s="13">
        <v>125</v>
      </c>
      <c r="J8" s="10"/>
      <c r="K8" s="13">
        <v>130</v>
      </c>
      <c r="L8" s="10"/>
      <c r="M8" s="13">
        <v>128</v>
      </c>
      <c r="N8" s="13">
        <v>124</v>
      </c>
      <c r="O8" s="10"/>
      <c r="P8" s="13">
        <v>149</v>
      </c>
      <c r="Q8" s="87"/>
      <c r="R8" s="87"/>
      <c r="S8" s="87"/>
    </row>
    <row r="9" spans="1:19" x14ac:dyDescent="0.25">
      <c r="A9" t="s">
        <v>70</v>
      </c>
      <c r="C9" s="13">
        <v>95</v>
      </c>
      <c r="D9" s="13">
        <v>5</v>
      </c>
      <c r="E9" s="13">
        <v>2</v>
      </c>
      <c r="G9" s="13">
        <v>96</v>
      </c>
      <c r="H9" s="10"/>
      <c r="I9" s="13">
        <v>96</v>
      </c>
      <c r="J9" s="10"/>
      <c r="K9" s="13">
        <v>95</v>
      </c>
      <c r="L9" s="10"/>
      <c r="M9" s="13">
        <v>92</v>
      </c>
      <c r="N9" s="13">
        <v>88</v>
      </c>
      <c r="O9" s="10"/>
      <c r="P9" s="13">
        <v>104</v>
      </c>
      <c r="Q9" s="88"/>
      <c r="R9" s="88"/>
      <c r="S9" s="88"/>
    </row>
    <row r="10" spans="1:19" ht="5.0999999999999996" customHeight="1" thickBot="1" x14ac:dyDescent="0.3">
      <c r="I10"/>
    </row>
    <row r="11" spans="1:19" ht="15.75" thickBot="1" x14ac:dyDescent="0.3">
      <c r="A11" s="6" t="s">
        <v>22</v>
      </c>
      <c r="C11" s="14">
        <f>+SUM(C6:C9)</f>
        <v>561</v>
      </c>
      <c r="D11" s="14">
        <f>+SUM(D6:D9)</f>
        <v>30</v>
      </c>
      <c r="E11" s="14">
        <f>+SUM(E6:E9)</f>
        <v>9</v>
      </c>
      <c r="G11" s="14">
        <f>+SUM(G6:G9)</f>
        <v>554</v>
      </c>
      <c r="I11" s="14">
        <f>+SUM(I6:I9)</f>
        <v>556</v>
      </c>
      <c r="K11" s="14">
        <f>+SUM(K6:K9)</f>
        <v>564</v>
      </c>
      <c r="M11" s="14">
        <f>+SUM(M6:M9)</f>
        <v>546</v>
      </c>
      <c r="N11" s="14">
        <f>+SUM(N6:N9)</f>
        <v>546</v>
      </c>
      <c r="P11" s="14">
        <f>+SUM(P6:P9)</f>
        <v>620</v>
      </c>
      <c r="Q11" s="14">
        <f>+SUM(Q6:Q9)</f>
        <v>7</v>
      </c>
      <c r="R11" s="14">
        <f>+SUM(R6:R9)</f>
        <v>133</v>
      </c>
      <c r="S11" s="14">
        <f>+SUM(S6:S9)</f>
        <v>12</v>
      </c>
    </row>
    <row r="12" spans="1:19" x14ac:dyDescent="0.25">
      <c r="A12" s="4" t="s">
        <v>31</v>
      </c>
      <c r="C12" s="25">
        <v>6</v>
      </c>
      <c r="D12" s="25">
        <v>0</v>
      </c>
      <c r="E12" s="25">
        <v>1</v>
      </c>
      <c r="F12" s="10"/>
      <c r="G12" s="25">
        <v>7</v>
      </c>
      <c r="H12" s="10"/>
      <c r="I12" s="25">
        <v>7</v>
      </c>
      <c r="J12" s="10"/>
      <c r="K12" s="25">
        <v>7</v>
      </c>
      <c r="L12" s="10"/>
      <c r="M12" s="25">
        <v>7</v>
      </c>
      <c r="N12" s="25">
        <v>6</v>
      </c>
    </row>
    <row r="13" spans="1:19" x14ac:dyDescent="0.25">
      <c r="A13" s="4" t="s">
        <v>23</v>
      </c>
      <c r="C13" s="13">
        <v>110</v>
      </c>
      <c r="D13" s="13">
        <v>15</v>
      </c>
      <c r="E13" s="13">
        <v>4</v>
      </c>
      <c r="F13" s="10"/>
      <c r="G13" s="13">
        <v>116</v>
      </c>
      <c r="H13" s="10"/>
      <c r="I13" s="13">
        <v>118</v>
      </c>
      <c r="J13" s="10"/>
      <c r="K13" s="13">
        <v>122</v>
      </c>
      <c r="L13" s="10"/>
      <c r="M13" s="13">
        <v>119</v>
      </c>
      <c r="N13" s="13">
        <v>116</v>
      </c>
    </row>
    <row r="14" spans="1:19" ht="15.75" thickBot="1" x14ac:dyDescent="0.3">
      <c r="A14" s="9" t="s">
        <v>39</v>
      </c>
      <c r="C14" s="13">
        <v>7</v>
      </c>
      <c r="D14" s="13">
        <v>2</v>
      </c>
      <c r="E14" s="13">
        <v>2</v>
      </c>
      <c r="F14" s="10"/>
      <c r="G14" s="13">
        <v>11</v>
      </c>
      <c r="H14" s="10"/>
      <c r="I14" s="13">
        <v>9</v>
      </c>
      <c r="J14" s="10"/>
      <c r="K14" s="13">
        <v>11</v>
      </c>
      <c r="L14" s="10"/>
      <c r="M14" s="13">
        <v>10</v>
      </c>
      <c r="N14" s="13">
        <v>11</v>
      </c>
    </row>
    <row r="15" spans="1:19" ht="15.75" thickBot="1" x14ac:dyDescent="0.3">
      <c r="A15" s="7" t="s">
        <v>24</v>
      </c>
      <c r="C15" s="14">
        <f>+SUM(C11:C14)</f>
        <v>684</v>
      </c>
      <c r="D15" s="14">
        <f>+SUM(D11:D14)</f>
        <v>47</v>
      </c>
      <c r="E15" s="14">
        <f>+SUM(E11:E14)</f>
        <v>16</v>
      </c>
      <c r="G15" s="14">
        <f>+SUM(G11:G14)</f>
        <v>688</v>
      </c>
      <c r="I15" s="14">
        <f>+SUM(I11:I14)</f>
        <v>690</v>
      </c>
      <c r="K15" s="14">
        <f>+SUM(K11:K14)</f>
        <v>704</v>
      </c>
      <c r="M15" s="14">
        <f>+SUM(M11:M14)</f>
        <v>682</v>
      </c>
      <c r="N15" s="14">
        <f>+SUM(N11:N14)</f>
        <v>679</v>
      </c>
    </row>
  </sheetData>
  <mergeCells count="11">
    <mergeCell ref="Q6:Q9"/>
    <mergeCell ref="R6:R9"/>
    <mergeCell ref="S6:S9"/>
    <mergeCell ref="C2:E3"/>
    <mergeCell ref="K2:K3"/>
    <mergeCell ref="M2:N3"/>
    <mergeCell ref="P2:S3"/>
    <mergeCell ref="P4:P5"/>
    <mergeCell ref="Q4:Q5"/>
    <mergeCell ref="R4:R5"/>
    <mergeCell ref="S4:S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3.85546875" style="10" customWidth="1"/>
    <col min="9" max="9" width="1.7109375" customWidth="1"/>
    <col min="10" max="12" width="9.7109375" customWidth="1"/>
    <col min="13" max="13" width="10.7109375" customWidth="1"/>
  </cols>
  <sheetData>
    <row r="2" spans="1:13" x14ac:dyDescent="0.25">
      <c r="C2" s="89" t="s">
        <v>32</v>
      </c>
      <c r="D2" s="91"/>
      <c r="E2" s="12"/>
      <c r="F2" s="15" t="s">
        <v>36</v>
      </c>
      <c r="H2" s="15" t="s">
        <v>36</v>
      </c>
      <c r="J2" s="89" t="s">
        <v>38</v>
      </c>
      <c r="K2" s="90"/>
      <c r="L2" s="90"/>
      <c r="M2" s="91"/>
    </row>
    <row r="3" spans="1:13" ht="15.75" thickBot="1" x14ac:dyDescent="0.3">
      <c r="C3" s="92"/>
      <c r="D3" s="94"/>
      <c r="E3" s="12"/>
      <c r="F3" s="16" t="s">
        <v>37</v>
      </c>
      <c r="H3" s="16" t="s">
        <v>41</v>
      </c>
      <c r="J3" s="92"/>
      <c r="K3" s="93"/>
      <c r="L3" s="93"/>
      <c r="M3" s="94"/>
    </row>
    <row r="4" spans="1:13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23" t="str">
        <f>+'Leed Sheet (D)'!G4</f>
        <v>Ernest D.</v>
      </c>
      <c r="J4" s="95" t="s">
        <v>40</v>
      </c>
      <c r="K4" s="97" t="s">
        <v>31</v>
      </c>
      <c r="L4" s="97" t="s">
        <v>23</v>
      </c>
      <c r="M4" s="99" t="s">
        <v>39</v>
      </c>
    </row>
    <row r="5" spans="1:13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4" t="str">
        <f>+'Leed Sheet (D)'!G5</f>
        <v>COURSEY, Sr.</v>
      </c>
      <c r="J5" s="96"/>
      <c r="K5" s="98"/>
      <c r="L5" s="98"/>
      <c r="M5" s="100"/>
    </row>
    <row r="6" spans="1:13" x14ac:dyDescent="0.25">
      <c r="A6" t="s">
        <v>15</v>
      </c>
      <c r="C6" s="25">
        <v>22</v>
      </c>
      <c r="D6" s="25">
        <v>6</v>
      </c>
      <c r="E6" s="10"/>
      <c r="F6" s="25">
        <v>25</v>
      </c>
      <c r="G6" s="10"/>
      <c r="H6" s="25">
        <v>25</v>
      </c>
      <c r="J6" s="25">
        <v>28</v>
      </c>
      <c r="K6" s="25">
        <v>1</v>
      </c>
      <c r="L6" s="25">
        <v>23</v>
      </c>
      <c r="M6" s="25">
        <v>6</v>
      </c>
    </row>
    <row r="7" spans="1:13" ht="5.0999999999999996" customHeight="1" thickBot="1" x14ac:dyDescent="0.3">
      <c r="H7"/>
    </row>
    <row r="8" spans="1:13" ht="15.75" thickBot="1" x14ac:dyDescent="0.3">
      <c r="A8" s="6" t="s">
        <v>22</v>
      </c>
      <c r="C8" s="14">
        <f>+SUM(C6:C6)</f>
        <v>22</v>
      </c>
      <c r="D8" s="14">
        <f>+SUM(D6:D6)</f>
        <v>6</v>
      </c>
      <c r="F8" s="14">
        <f>+SUM(F6:F6)</f>
        <v>25</v>
      </c>
      <c r="H8" s="14">
        <f>+SUM(H6:H6)</f>
        <v>25</v>
      </c>
      <c r="J8" s="14">
        <f>+SUM(J6:J6)</f>
        <v>28</v>
      </c>
      <c r="K8" s="14">
        <f>+SUM(K6:K6)</f>
        <v>1</v>
      </c>
      <c r="L8" s="14">
        <f>+SUM(L6:L6)</f>
        <v>23</v>
      </c>
      <c r="M8" s="14">
        <f>+SUM(M6:M6)</f>
        <v>6</v>
      </c>
    </row>
    <row r="9" spans="1:13" x14ac:dyDescent="0.25">
      <c r="A9" s="4" t="s">
        <v>31</v>
      </c>
      <c r="C9" s="25">
        <v>0</v>
      </c>
      <c r="D9" s="25">
        <v>1</v>
      </c>
      <c r="E9" s="10"/>
      <c r="F9" s="25">
        <v>1</v>
      </c>
      <c r="G9" s="10"/>
      <c r="H9" s="25">
        <v>1</v>
      </c>
    </row>
    <row r="10" spans="1:13" x14ac:dyDescent="0.25">
      <c r="A10" s="4" t="s">
        <v>23</v>
      </c>
      <c r="C10" s="13">
        <v>20</v>
      </c>
      <c r="D10" s="13">
        <v>2</v>
      </c>
      <c r="E10" s="10"/>
      <c r="F10" s="13">
        <v>22</v>
      </c>
      <c r="G10" s="10"/>
      <c r="H10" s="13">
        <v>22</v>
      </c>
    </row>
    <row r="11" spans="1:13" ht="15.75" thickBot="1" x14ac:dyDescent="0.3">
      <c r="A11" s="9" t="s">
        <v>39</v>
      </c>
      <c r="C11" s="13">
        <v>2</v>
      </c>
      <c r="D11" s="13">
        <v>4</v>
      </c>
      <c r="E11" s="10"/>
      <c r="F11" s="13">
        <v>4</v>
      </c>
      <c r="G11" s="10"/>
      <c r="H11" s="13">
        <v>4</v>
      </c>
    </row>
    <row r="12" spans="1:13" ht="15.75" thickBot="1" x14ac:dyDescent="0.3">
      <c r="A12" s="7" t="s">
        <v>24</v>
      </c>
      <c r="C12" s="14">
        <f>+SUM(C8:C11)</f>
        <v>44</v>
      </c>
      <c r="D12" s="14">
        <f>+SUM(D8:D11)</f>
        <v>13</v>
      </c>
      <c r="F12" s="14">
        <f>+SUM(F8:F11)</f>
        <v>52</v>
      </c>
      <c r="H12" s="14">
        <f>+SUM(H8:H11)</f>
        <v>52</v>
      </c>
    </row>
  </sheetData>
  <mergeCells count="6">
    <mergeCell ref="C2:D3"/>
    <mergeCell ref="J2:M3"/>
    <mergeCell ref="J4:J5"/>
    <mergeCell ref="K4:K5"/>
    <mergeCell ref="L4:L5"/>
    <mergeCell ref="M4:M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3.85546875" style="10" customWidth="1"/>
    <col min="9" max="9" width="1.7109375" customWidth="1"/>
    <col min="10" max="12" width="9.7109375" customWidth="1"/>
    <col min="13" max="13" width="10.7109375" customWidth="1"/>
  </cols>
  <sheetData>
    <row r="2" spans="1:13" x14ac:dyDescent="0.25">
      <c r="C2" s="89" t="s">
        <v>32</v>
      </c>
      <c r="D2" s="91"/>
      <c r="E2" s="12"/>
      <c r="F2" s="15" t="s">
        <v>36</v>
      </c>
      <c r="H2" s="15" t="s">
        <v>36</v>
      </c>
      <c r="J2" s="89" t="s">
        <v>38</v>
      </c>
      <c r="K2" s="90"/>
      <c r="L2" s="90"/>
      <c r="M2" s="91"/>
    </row>
    <row r="3" spans="1:13" ht="15.75" thickBot="1" x14ac:dyDescent="0.3">
      <c r="C3" s="92"/>
      <c r="D3" s="94"/>
      <c r="E3" s="12"/>
      <c r="F3" s="16" t="s">
        <v>37</v>
      </c>
      <c r="H3" s="16" t="s">
        <v>41</v>
      </c>
      <c r="J3" s="109"/>
      <c r="K3" s="110"/>
      <c r="L3" s="110"/>
      <c r="M3" s="111"/>
    </row>
    <row r="4" spans="1:13" ht="15" customHeight="1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23" t="str">
        <f>+'Leed Sheet (D)'!G4</f>
        <v>Ernest D.</v>
      </c>
      <c r="J4" s="95" t="s">
        <v>40</v>
      </c>
      <c r="K4" s="97" t="s">
        <v>31</v>
      </c>
      <c r="L4" s="97" t="s">
        <v>23</v>
      </c>
      <c r="M4" s="99" t="s">
        <v>39</v>
      </c>
    </row>
    <row r="5" spans="1:13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4" t="str">
        <f>+'Leed Sheet (D)'!G5</f>
        <v>COURSEY, Sr.</v>
      </c>
      <c r="J5" s="96"/>
      <c r="K5" s="98"/>
      <c r="L5" s="98"/>
      <c r="M5" s="100"/>
    </row>
    <row r="6" spans="1:13" x14ac:dyDescent="0.25">
      <c r="A6" t="s">
        <v>154</v>
      </c>
      <c r="C6" s="25">
        <v>29</v>
      </c>
      <c r="D6" s="25">
        <v>8</v>
      </c>
      <c r="E6" s="10"/>
      <c r="F6" s="25">
        <v>32</v>
      </c>
      <c r="G6" s="10"/>
      <c r="H6" s="25">
        <v>31</v>
      </c>
      <c r="J6" s="25">
        <v>37</v>
      </c>
      <c r="K6" s="86">
        <v>9</v>
      </c>
      <c r="L6" s="86">
        <v>173</v>
      </c>
      <c r="M6" s="86">
        <v>7</v>
      </c>
    </row>
    <row r="7" spans="1:13" x14ac:dyDescent="0.25">
      <c r="A7" t="s">
        <v>155</v>
      </c>
      <c r="C7" s="25">
        <v>27</v>
      </c>
      <c r="D7" s="25">
        <v>9</v>
      </c>
      <c r="E7" s="10"/>
      <c r="F7" s="25">
        <v>35</v>
      </c>
      <c r="G7" s="10"/>
      <c r="H7" s="25">
        <v>35</v>
      </c>
      <c r="J7" s="25">
        <v>36</v>
      </c>
      <c r="K7" s="87"/>
      <c r="L7" s="87"/>
      <c r="M7" s="87"/>
    </row>
    <row r="8" spans="1:13" x14ac:dyDescent="0.25">
      <c r="A8" t="s">
        <v>156</v>
      </c>
      <c r="C8" s="25">
        <v>20</v>
      </c>
      <c r="D8" s="25">
        <v>6</v>
      </c>
      <c r="E8" s="10"/>
      <c r="F8" s="25">
        <v>23</v>
      </c>
      <c r="G8" s="10"/>
      <c r="H8" s="25">
        <v>22</v>
      </c>
      <c r="J8" s="25">
        <v>28</v>
      </c>
      <c r="K8" s="87"/>
      <c r="L8" s="87"/>
      <c r="M8" s="87"/>
    </row>
    <row r="9" spans="1:13" x14ac:dyDescent="0.25">
      <c r="A9" t="s">
        <v>157</v>
      </c>
      <c r="C9" s="25">
        <v>16</v>
      </c>
      <c r="D9" s="25">
        <v>4</v>
      </c>
      <c r="E9" s="10"/>
      <c r="F9" s="25">
        <v>18</v>
      </c>
      <c r="G9" s="10"/>
      <c r="H9" s="25">
        <v>18</v>
      </c>
      <c r="J9" s="25">
        <v>20</v>
      </c>
      <c r="K9" s="88"/>
      <c r="L9" s="88"/>
      <c r="M9" s="88"/>
    </row>
    <row r="10" spans="1:13" ht="5.0999999999999996" customHeight="1" thickBot="1" x14ac:dyDescent="0.3">
      <c r="H10"/>
    </row>
    <row r="11" spans="1:13" ht="15.75" thickBot="1" x14ac:dyDescent="0.3">
      <c r="A11" s="6" t="s">
        <v>22</v>
      </c>
      <c r="C11" s="14">
        <f>+SUM(C6:C9)</f>
        <v>92</v>
      </c>
      <c r="D11" s="14">
        <f>+SUM(D6:D9)</f>
        <v>27</v>
      </c>
      <c r="F11" s="14">
        <f>+SUM(F6:F9)</f>
        <v>108</v>
      </c>
      <c r="H11" s="14">
        <f>+SUM(H6:H9)</f>
        <v>106</v>
      </c>
      <c r="J11" s="14">
        <f>+SUM(J6:J9)</f>
        <v>121</v>
      </c>
      <c r="K11" s="14">
        <f>+SUM(K6:K9)</f>
        <v>9</v>
      </c>
      <c r="L11" s="14">
        <f>+SUM(L6:L9)</f>
        <v>173</v>
      </c>
      <c r="M11" s="14">
        <f>+SUM(M6:M9)</f>
        <v>7</v>
      </c>
    </row>
    <row r="12" spans="1:13" x14ac:dyDescent="0.25">
      <c r="A12" s="4" t="s">
        <v>31</v>
      </c>
      <c r="C12" s="25">
        <v>8</v>
      </c>
      <c r="D12" s="25">
        <v>1</v>
      </c>
      <c r="E12" s="10"/>
      <c r="F12" s="25">
        <v>9</v>
      </c>
      <c r="G12" s="10"/>
      <c r="H12" s="25">
        <v>9</v>
      </c>
    </row>
    <row r="13" spans="1:13" x14ac:dyDescent="0.25">
      <c r="A13" s="4" t="s">
        <v>23</v>
      </c>
      <c r="C13" s="13">
        <v>125</v>
      </c>
      <c r="D13" s="13">
        <v>38</v>
      </c>
      <c r="E13" s="10"/>
      <c r="F13" s="13">
        <v>159</v>
      </c>
      <c r="G13" s="10"/>
      <c r="H13" s="13">
        <v>157</v>
      </c>
    </row>
    <row r="14" spans="1:13" ht="15.75" thickBot="1" x14ac:dyDescent="0.3">
      <c r="A14" s="9" t="s">
        <v>39</v>
      </c>
      <c r="C14" s="13">
        <v>4</v>
      </c>
      <c r="D14" s="13">
        <v>2</v>
      </c>
      <c r="E14" s="10"/>
      <c r="F14" s="13">
        <v>6</v>
      </c>
      <c r="G14" s="10"/>
      <c r="H14" s="13">
        <v>6</v>
      </c>
    </row>
    <row r="15" spans="1:13" ht="15.75" thickBot="1" x14ac:dyDescent="0.3">
      <c r="A15" s="7" t="s">
        <v>24</v>
      </c>
      <c r="C15" s="14">
        <f>+SUM(C11:C14)</f>
        <v>229</v>
      </c>
      <c r="D15" s="14">
        <f>+SUM(D11:D14)</f>
        <v>68</v>
      </c>
      <c r="F15" s="14">
        <f>+SUM(F11:F14)</f>
        <v>282</v>
      </c>
      <c r="H15" s="14">
        <f>+SUM(H11:H14)</f>
        <v>278</v>
      </c>
    </row>
  </sheetData>
  <mergeCells count="9">
    <mergeCell ref="L6:L9"/>
    <mergeCell ref="K6:K9"/>
    <mergeCell ref="M6:M9"/>
    <mergeCell ref="C2:D3"/>
    <mergeCell ref="J2:M3"/>
    <mergeCell ref="J4:J5"/>
    <mergeCell ref="K4:K5"/>
    <mergeCell ref="M4:M5"/>
    <mergeCell ref="L4:L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1.85546875" style="10" customWidth="1"/>
    <col min="9" max="9" width="11.85546875" customWidth="1"/>
    <col min="10" max="10" width="1.7109375" customWidth="1"/>
    <col min="11" max="13" width="9.7109375" customWidth="1"/>
    <col min="14" max="14" width="10.7109375" customWidth="1"/>
  </cols>
  <sheetData>
    <row r="2" spans="1:14" x14ac:dyDescent="0.25">
      <c r="C2" s="89" t="s">
        <v>32</v>
      </c>
      <c r="D2" s="91"/>
      <c r="E2" s="12"/>
      <c r="F2" s="15" t="s">
        <v>36</v>
      </c>
      <c r="H2" s="89" t="s">
        <v>109</v>
      </c>
      <c r="I2" s="91"/>
      <c r="K2" s="89" t="s">
        <v>38</v>
      </c>
      <c r="L2" s="90"/>
      <c r="M2" s="90"/>
      <c r="N2" s="91"/>
    </row>
    <row r="3" spans="1:14" ht="15.75" thickBot="1" x14ac:dyDescent="0.3">
      <c r="C3" s="92"/>
      <c r="D3" s="94"/>
      <c r="E3" s="12"/>
      <c r="F3" s="16" t="s">
        <v>37</v>
      </c>
      <c r="H3" s="92"/>
      <c r="I3" s="94"/>
      <c r="K3" s="92"/>
      <c r="L3" s="93"/>
      <c r="M3" s="93"/>
      <c r="N3" s="94"/>
    </row>
    <row r="4" spans="1:14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17" t="s">
        <v>250</v>
      </c>
      <c r="I4" s="19" t="s">
        <v>253</v>
      </c>
      <c r="K4" s="95" t="s">
        <v>40</v>
      </c>
      <c r="L4" s="97" t="s">
        <v>31</v>
      </c>
      <c r="M4" s="97" t="s">
        <v>23</v>
      </c>
      <c r="N4" s="99" t="s">
        <v>39</v>
      </c>
    </row>
    <row r="5" spans="1:14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0" t="s">
        <v>251</v>
      </c>
      <c r="I5" s="22" t="s">
        <v>252</v>
      </c>
      <c r="K5" s="96"/>
      <c r="L5" s="98"/>
      <c r="M5" s="98"/>
      <c r="N5" s="100"/>
    </row>
    <row r="6" spans="1:14" x14ac:dyDescent="0.25">
      <c r="A6" t="s">
        <v>158</v>
      </c>
      <c r="C6" s="25">
        <v>23</v>
      </c>
      <c r="D6" s="25">
        <v>15</v>
      </c>
      <c r="E6" s="10"/>
      <c r="F6" s="25">
        <v>34</v>
      </c>
      <c r="G6" s="10"/>
      <c r="H6" s="25">
        <v>2</v>
      </c>
      <c r="I6" s="25">
        <v>2</v>
      </c>
      <c r="K6" s="25">
        <v>39</v>
      </c>
      <c r="L6" s="86">
        <v>4</v>
      </c>
      <c r="M6" s="86">
        <v>79</v>
      </c>
      <c r="N6" s="86">
        <v>6</v>
      </c>
    </row>
    <row r="7" spans="1:14" x14ac:dyDescent="0.25">
      <c r="A7" t="s">
        <v>159</v>
      </c>
      <c r="C7" s="25">
        <v>15</v>
      </c>
      <c r="D7" s="25">
        <v>8</v>
      </c>
      <c r="E7" s="10"/>
      <c r="F7" s="25">
        <v>20</v>
      </c>
      <c r="G7" s="10"/>
      <c r="H7" s="25">
        <v>1</v>
      </c>
      <c r="I7" s="25">
        <v>1</v>
      </c>
      <c r="K7" s="25">
        <v>23</v>
      </c>
      <c r="L7" s="87"/>
      <c r="M7" s="87"/>
      <c r="N7" s="87"/>
    </row>
    <row r="8" spans="1:14" x14ac:dyDescent="0.25">
      <c r="A8" t="s">
        <v>160</v>
      </c>
      <c r="C8" s="25">
        <v>15</v>
      </c>
      <c r="D8" s="25">
        <v>7</v>
      </c>
      <c r="E8" s="10"/>
      <c r="F8" s="25">
        <v>19</v>
      </c>
      <c r="G8" s="10"/>
      <c r="H8" s="25">
        <v>1</v>
      </c>
      <c r="I8" s="25">
        <v>0</v>
      </c>
      <c r="K8" s="25">
        <v>23</v>
      </c>
      <c r="L8" s="88"/>
      <c r="M8" s="88"/>
      <c r="N8" s="88"/>
    </row>
    <row r="9" spans="1:14" ht="5.0999999999999996" customHeight="1" thickBot="1" x14ac:dyDescent="0.3">
      <c r="H9"/>
    </row>
    <row r="10" spans="1:14" ht="15.75" thickBot="1" x14ac:dyDescent="0.3">
      <c r="A10" s="6" t="s">
        <v>22</v>
      </c>
      <c r="C10" s="14">
        <f>+SUM(C6:C8)</f>
        <v>53</v>
      </c>
      <c r="D10" s="14">
        <f>+SUM(D6:D8)</f>
        <v>30</v>
      </c>
      <c r="F10" s="14">
        <f>+SUM(F6:F8)</f>
        <v>73</v>
      </c>
      <c r="H10" s="14">
        <f>+SUM(H6:H8)</f>
        <v>4</v>
      </c>
      <c r="I10" s="14">
        <f>+SUM(I6:I8)</f>
        <v>3</v>
      </c>
      <c r="K10" s="14">
        <f>+SUM(K6:K8)</f>
        <v>85</v>
      </c>
      <c r="L10" s="14">
        <f>+SUM(L6:L8)</f>
        <v>4</v>
      </c>
      <c r="M10" s="14">
        <f>+SUM(M6:M8)</f>
        <v>79</v>
      </c>
      <c r="N10" s="14">
        <f>+SUM(N6:N8)</f>
        <v>6</v>
      </c>
    </row>
    <row r="11" spans="1:14" x14ac:dyDescent="0.25">
      <c r="A11" s="4" t="s">
        <v>31</v>
      </c>
      <c r="C11" s="25">
        <v>3</v>
      </c>
      <c r="D11" s="25">
        <v>1</v>
      </c>
      <c r="E11" s="10"/>
      <c r="F11" s="25">
        <v>4</v>
      </c>
      <c r="G11" s="10"/>
      <c r="H11" s="25">
        <v>1</v>
      </c>
      <c r="I11" s="25">
        <f>1</f>
        <v>1</v>
      </c>
    </row>
    <row r="12" spans="1:14" x14ac:dyDescent="0.25">
      <c r="A12" s="4" t="s">
        <v>23</v>
      </c>
      <c r="C12" s="13">
        <v>52</v>
      </c>
      <c r="D12" s="13">
        <v>23</v>
      </c>
      <c r="E12" s="10"/>
      <c r="F12" s="13">
        <v>65</v>
      </c>
      <c r="G12" s="10"/>
      <c r="H12" s="13">
        <v>7</v>
      </c>
      <c r="I12" s="13">
        <v>7</v>
      </c>
    </row>
    <row r="13" spans="1:14" ht="15.75" thickBot="1" x14ac:dyDescent="0.3">
      <c r="A13" s="9" t="s">
        <v>39</v>
      </c>
      <c r="C13" s="13">
        <v>3</v>
      </c>
      <c r="D13" s="13">
        <v>2</v>
      </c>
      <c r="E13" s="10"/>
      <c r="F13" s="13">
        <v>5</v>
      </c>
      <c r="G13" s="10"/>
      <c r="H13" s="13">
        <v>1</v>
      </c>
      <c r="I13" s="13">
        <v>1</v>
      </c>
    </row>
    <row r="14" spans="1:14" ht="15.75" thickBot="1" x14ac:dyDescent="0.3">
      <c r="A14" s="7" t="s">
        <v>24</v>
      </c>
      <c r="C14" s="14">
        <f>+SUM(C10:C13)</f>
        <v>111</v>
      </c>
      <c r="D14" s="14">
        <f>+SUM(D10:D13)</f>
        <v>56</v>
      </c>
      <c r="F14" s="14">
        <f>+SUM(F10:F13)</f>
        <v>147</v>
      </c>
      <c r="H14" s="14">
        <f>+SUM(H10:H13)</f>
        <v>13</v>
      </c>
      <c r="I14" s="14">
        <f>+SUM(I10:I13)</f>
        <v>12</v>
      </c>
    </row>
  </sheetData>
  <mergeCells count="10">
    <mergeCell ref="M6:M8"/>
    <mergeCell ref="L6:L8"/>
    <mergeCell ref="N6:N8"/>
    <mergeCell ref="C2:D3"/>
    <mergeCell ref="H2:I3"/>
    <mergeCell ref="K2:N3"/>
    <mergeCell ref="K4:K5"/>
    <mergeCell ref="L4:L5"/>
    <mergeCell ref="M4:M5"/>
    <mergeCell ref="N4:N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9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1.85546875" style="10" customWidth="1"/>
    <col min="9" max="9" width="1.7109375" style="46" customWidth="1"/>
    <col min="10" max="10" width="11.85546875" customWidth="1"/>
    <col min="11" max="11" width="1.7109375" customWidth="1"/>
    <col min="12" max="14" width="9.7109375" customWidth="1"/>
    <col min="15" max="15" width="10.7109375" customWidth="1"/>
  </cols>
  <sheetData>
    <row r="2" spans="1:15" x14ac:dyDescent="0.25">
      <c r="C2" s="89" t="s">
        <v>32</v>
      </c>
      <c r="D2" s="91"/>
      <c r="E2" s="12"/>
      <c r="F2" s="15" t="s">
        <v>36</v>
      </c>
      <c r="H2" s="26" t="s">
        <v>33</v>
      </c>
      <c r="I2" s="47"/>
      <c r="J2" s="26" t="s">
        <v>33</v>
      </c>
      <c r="L2" s="89" t="s">
        <v>38</v>
      </c>
      <c r="M2" s="90"/>
      <c r="N2" s="90"/>
      <c r="O2" s="91"/>
    </row>
    <row r="3" spans="1:15" ht="15.75" thickBot="1" x14ac:dyDescent="0.3">
      <c r="C3" s="92"/>
      <c r="D3" s="94"/>
      <c r="E3" s="12"/>
      <c r="F3" s="16" t="s">
        <v>37</v>
      </c>
      <c r="H3" s="48" t="s">
        <v>34</v>
      </c>
      <c r="I3" s="47"/>
      <c r="J3" s="48" t="s">
        <v>35</v>
      </c>
      <c r="L3" s="92"/>
      <c r="M3" s="93"/>
      <c r="N3" s="93"/>
      <c r="O3" s="94"/>
    </row>
    <row r="4" spans="1:15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23" t="s">
        <v>230</v>
      </c>
      <c r="I4" s="45"/>
      <c r="J4" s="23" t="s">
        <v>232</v>
      </c>
      <c r="L4" s="95" t="s">
        <v>40</v>
      </c>
      <c r="M4" s="97" t="s">
        <v>31</v>
      </c>
      <c r="N4" s="97" t="s">
        <v>23</v>
      </c>
      <c r="O4" s="99" t="s">
        <v>39</v>
      </c>
    </row>
    <row r="5" spans="1:15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4" t="s">
        <v>231</v>
      </c>
      <c r="I5" s="45"/>
      <c r="J5" s="24" t="s">
        <v>233</v>
      </c>
      <c r="L5" s="96"/>
      <c r="M5" s="98"/>
      <c r="N5" s="98"/>
      <c r="O5" s="100"/>
    </row>
    <row r="6" spans="1:15" x14ac:dyDescent="0.25">
      <c r="A6" t="s">
        <v>162</v>
      </c>
      <c r="C6" s="25">
        <v>14</v>
      </c>
      <c r="D6" s="25">
        <v>4</v>
      </c>
      <c r="E6" s="10"/>
      <c r="F6" s="25">
        <v>18</v>
      </c>
      <c r="G6" s="10"/>
      <c r="H6" s="25">
        <v>18</v>
      </c>
      <c r="I6" s="45"/>
      <c r="J6" s="25"/>
      <c r="L6" s="25">
        <v>18</v>
      </c>
      <c r="M6" s="88">
        <v>15</v>
      </c>
      <c r="N6" s="88">
        <v>77</v>
      </c>
      <c r="O6" s="88">
        <v>1</v>
      </c>
    </row>
    <row r="7" spans="1:15" x14ac:dyDescent="0.25">
      <c r="A7" t="s">
        <v>163</v>
      </c>
      <c r="C7" s="25">
        <v>9</v>
      </c>
      <c r="D7" s="25">
        <v>2</v>
      </c>
      <c r="E7" s="10"/>
      <c r="F7" s="25">
        <v>8</v>
      </c>
      <c r="G7" s="10"/>
      <c r="H7" s="25">
        <v>9</v>
      </c>
      <c r="I7" s="45"/>
      <c r="J7" s="25"/>
      <c r="L7" s="25">
        <v>11</v>
      </c>
      <c r="M7" s="117"/>
      <c r="N7" s="117"/>
      <c r="O7" s="117"/>
    </row>
    <row r="8" spans="1:15" x14ac:dyDescent="0.25">
      <c r="A8" t="s">
        <v>164</v>
      </c>
      <c r="C8" s="25">
        <v>9</v>
      </c>
      <c r="D8" s="25">
        <v>6</v>
      </c>
      <c r="E8" s="10"/>
      <c r="F8" s="25">
        <v>14</v>
      </c>
      <c r="G8" s="10"/>
      <c r="H8" s="25">
        <v>15</v>
      </c>
      <c r="I8" s="45"/>
      <c r="J8" s="25"/>
      <c r="L8" s="25">
        <v>15</v>
      </c>
      <c r="M8" s="117"/>
      <c r="N8" s="117"/>
      <c r="O8" s="117"/>
    </row>
    <row r="9" spans="1:15" x14ac:dyDescent="0.25">
      <c r="A9" t="s">
        <v>165</v>
      </c>
      <c r="C9" s="25">
        <v>6</v>
      </c>
      <c r="D9" s="25">
        <v>3</v>
      </c>
      <c r="E9" s="10"/>
      <c r="F9" s="25">
        <v>8</v>
      </c>
      <c r="G9" s="10"/>
      <c r="H9" s="25">
        <v>8</v>
      </c>
      <c r="I9" s="45"/>
      <c r="J9" s="25"/>
      <c r="L9" s="25">
        <v>9</v>
      </c>
      <c r="M9" s="117"/>
      <c r="N9" s="117"/>
      <c r="O9" s="117"/>
    </row>
    <row r="10" spans="1:15" x14ac:dyDescent="0.25">
      <c r="A10" t="s">
        <v>166</v>
      </c>
      <c r="C10" s="25">
        <v>16</v>
      </c>
      <c r="D10" s="25">
        <v>8</v>
      </c>
      <c r="E10" s="10"/>
      <c r="F10" s="25">
        <v>21</v>
      </c>
      <c r="G10" s="10"/>
      <c r="H10" s="25"/>
      <c r="I10" s="45"/>
      <c r="J10" s="25">
        <v>21</v>
      </c>
      <c r="L10" s="25">
        <v>24</v>
      </c>
      <c r="M10" s="117">
        <v>5</v>
      </c>
      <c r="N10" s="117">
        <v>94</v>
      </c>
      <c r="O10" s="117">
        <v>3</v>
      </c>
    </row>
    <row r="11" spans="1:15" x14ac:dyDescent="0.25">
      <c r="A11" t="s">
        <v>167</v>
      </c>
      <c r="C11" s="25">
        <v>7</v>
      </c>
      <c r="D11" s="25">
        <v>9</v>
      </c>
      <c r="E11" s="10"/>
      <c r="F11" s="25">
        <v>13</v>
      </c>
      <c r="G11" s="10"/>
      <c r="H11" s="25"/>
      <c r="I11" s="45"/>
      <c r="J11" s="25">
        <v>16</v>
      </c>
      <c r="L11" s="25">
        <v>17</v>
      </c>
      <c r="M11" s="117"/>
      <c r="N11" s="117"/>
      <c r="O11" s="117"/>
    </row>
    <row r="12" spans="1:15" x14ac:dyDescent="0.25">
      <c r="A12" t="s">
        <v>168</v>
      </c>
      <c r="C12" s="25">
        <v>11</v>
      </c>
      <c r="D12" s="25">
        <v>8</v>
      </c>
      <c r="E12" s="10"/>
      <c r="F12" s="25">
        <v>17</v>
      </c>
      <c r="G12" s="10"/>
      <c r="H12" s="25"/>
      <c r="I12" s="45"/>
      <c r="J12" s="25">
        <v>17</v>
      </c>
      <c r="L12" s="25">
        <v>19</v>
      </c>
      <c r="M12" s="117"/>
      <c r="N12" s="117"/>
      <c r="O12" s="117"/>
    </row>
    <row r="13" spans="1:15" x14ac:dyDescent="0.25">
      <c r="A13" t="s">
        <v>169</v>
      </c>
      <c r="C13" s="25">
        <v>9</v>
      </c>
      <c r="D13" s="25">
        <v>3</v>
      </c>
      <c r="E13" s="10"/>
      <c r="F13" s="25">
        <v>12</v>
      </c>
      <c r="G13" s="10"/>
      <c r="H13" s="25"/>
      <c r="I13" s="45"/>
      <c r="J13" s="25">
        <v>13</v>
      </c>
      <c r="L13" s="25">
        <v>13</v>
      </c>
      <c r="M13" s="117"/>
      <c r="N13" s="117"/>
      <c r="O13" s="117"/>
    </row>
    <row r="14" spans="1:15" ht="5.0999999999999996" customHeight="1" thickBot="1" x14ac:dyDescent="0.3">
      <c r="H14"/>
    </row>
    <row r="15" spans="1:15" ht="15.75" thickBot="1" x14ac:dyDescent="0.3">
      <c r="A15" s="6" t="s">
        <v>22</v>
      </c>
      <c r="C15" s="14">
        <f>+SUM(C6:C13)</f>
        <v>81</v>
      </c>
      <c r="D15" s="14">
        <f>+SUM(D6:D13)</f>
        <v>43</v>
      </c>
      <c r="F15" s="14">
        <f>+SUM(F6:F13)</f>
        <v>111</v>
      </c>
      <c r="H15" s="14">
        <f>+SUM(H6:H13)</f>
        <v>50</v>
      </c>
      <c r="I15" s="45"/>
      <c r="J15" s="14">
        <f>+SUM(J6:J13)</f>
        <v>67</v>
      </c>
      <c r="L15" s="14">
        <f>+SUM(L6:L13)</f>
        <v>126</v>
      </c>
      <c r="M15" s="14">
        <f>+SUM(M6:M13)</f>
        <v>20</v>
      </c>
      <c r="N15" s="14">
        <f>+SUM(N6:N13)</f>
        <v>171</v>
      </c>
      <c r="O15" s="14">
        <f>+SUM(O6:O13)</f>
        <v>4</v>
      </c>
    </row>
    <row r="16" spans="1:15" x14ac:dyDescent="0.25">
      <c r="A16" s="4" t="s">
        <v>31</v>
      </c>
      <c r="C16" s="25">
        <v>13</v>
      </c>
      <c r="D16" s="25">
        <v>7</v>
      </c>
      <c r="E16" s="10"/>
      <c r="F16" s="25">
        <v>18</v>
      </c>
      <c r="G16" s="10"/>
      <c r="H16" s="25">
        <v>15</v>
      </c>
      <c r="I16" s="45"/>
      <c r="J16" s="25">
        <v>5</v>
      </c>
    </row>
    <row r="17" spans="1:10" x14ac:dyDescent="0.25">
      <c r="A17" s="4" t="s">
        <v>23</v>
      </c>
      <c r="C17" s="13">
        <v>92</v>
      </c>
      <c r="D17" s="13">
        <v>66</v>
      </c>
      <c r="E17" s="10"/>
      <c r="F17" s="13">
        <v>146</v>
      </c>
      <c r="G17" s="10"/>
      <c r="H17" s="13">
        <v>69</v>
      </c>
      <c r="I17" s="45"/>
      <c r="J17" s="13">
        <v>89</v>
      </c>
    </row>
    <row r="18" spans="1:10" ht="15.75" thickBot="1" x14ac:dyDescent="0.3">
      <c r="A18" s="9" t="s">
        <v>39</v>
      </c>
      <c r="C18" s="13">
        <v>4</v>
      </c>
      <c r="D18" s="13">
        <v>0</v>
      </c>
      <c r="E18" s="10"/>
      <c r="F18" s="13">
        <v>4</v>
      </c>
      <c r="G18" s="10"/>
      <c r="H18" s="13">
        <v>1</v>
      </c>
      <c r="I18" s="45"/>
      <c r="J18" s="13">
        <v>3</v>
      </c>
    </row>
    <row r="19" spans="1:10" ht="15.75" thickBot="1" x14ac:dyDescent="0.3">
      <c r="A19" s="7" t="s">
        <v>24</v>
      </c>
      <c r="C19" s="14">
        <f>+SUM(C15:C18)</f>
        <v>190</v>
      </c>
      <c r="D19" s="14">
        <f>+SUM(D15:D18)</f>
        <v>116</v>
      </c>
      <c r="F19" s="14">
        <f>+SUM(F15:F18)</f>
        <v>279</v>
      </c>
      <c r="H19" s="14">
        <f>+SUM(H15:H18)</f>
        <v>135</v>
      </c>
      <c r="I19" s="45"/>
      <c r="J19" s="14">
        <f>+SUM(J15:J18)</f>
        <v>164</v>
      </c>
    </row>
  </sheetData>
  <mergeCells count="12">
    <mergeCell ref="C2:D3"/>
    <mergeCell ref="L2:O3"/>
    <mergeCell ref="L4:L5"/>
    <mergeCell ref="M4:M5"/>
    <mergeCell ref="N4:N5"/>
    <mergeCell ref="O4:O5"/>
    <mergeCell ref="N6:N9"/>
    <mergeCell ref="N10:N13"/>
    <mergeCell ref="O6:O9"/>
    <mergeCell ref="O10:O13"/>
    <mergeCell ref="M6:M9"/>
    <mergeCell ref="M10:M13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1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9" width="11.85546875" customWidth="1"/>
    <col min="10" max="10" width="11.85546875" style="10" customWidth="1"/>
    <col min="11" max="11" width="1.7109375" style="46" customWidth="1"/>
    <col min="12" max="12" width="11.85546875" style="46" customWidth="1"/>
    <col min="13" max="13" width="11.85546875" customWidth="1"/>
    <col min="14" max="14" width="1.7109375" customWidth="1"/>
    <col min="15" max="17" width="9.7109375" customWidth="1"/>
    <col min="18" max="18" width="10.7109375" customWidth="1"/>
  </cols>
  <sheetData>
    <row r="2" spans="1:18" x14ac:dyDescent="0.25">
      <c r="C2" s="89" t="s">
        <v>32</v>
      </c>
      <c r="D2" s="91"/>
      <c r="E2" s="12"/>
      <c r="F2" s="15" t="s">
        <v>36</v>
      </c>
      <c r="H2" s="89" t="s">
        <v>152</v>
      </c>
      <c r="I2" s="90"/>
      <c r="J2" s="91"/>
      <c r="K2" s="47"/>
      <c r="L2" s="89" t="s">
        <v>153</v>
      </c>
      <c r="M2" s="91"/>
      <c r="O2" s="89" t="s">
        <v>38</v>
      </c>
      <c r="P2" s="90"/>
      <c r="Q2" s="90"/>
      <c r="R2" s="91"/>
    </row>
    <row r="3" spans="1:18" ht="15.75" thickBot="1" x14ac:dyDescent="0.3">
      <c r="C3" s="92"/>
      <c r="D3" s="94"/>
      <c r="E3" s="12"/>
      <c r="F3" s="16" t="s">
        <v>37</v>
      </c>
      <c r="H3" s="92"/>
      <c r="I3" s="93"/>
      <c r="J3" s="94"/>
      <c r="K3" s="47"/>
      <c r="L3" s="92"/>
      <c r="M3" s="94"/>
      <c r="O3" s="92"/>
      <c r="P3" s="93"/>
      <c r="Q3" s="93"/>
      <c r="R3" s="94"/>
    </row>
    <row r="4" spans="1:18" ht="15" customHeight="1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17" t="s">
        <v>234</v>
      </c>
      <c r="I4" s="18" t="s">
        <v>236</v>
      </c>
      <c r="J4" s="19" t="s">
        <v>238</v>
      </c>
      <c r="K4" s="45"/>
      <c r="L4" s="52" t="s">
        <v>240</v>
      </c>
      <c r="M4" s="19" t="s">
        <v>242</v>
      </c>
      <c r="O4" s="95" t="s">
        <v>40</v>
      </c>
      <c r="P4" s="97" t="s">
        <v>31</v>
      </c>
      <c r="Q4" s="97" t="s">
        <v>23</v>
      </c>
      <c r="R4" s="99" t="s">
        <v>39</v>
      </c>
    </row>
    <row r="5" spans="1:18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0" t="s">
        <v>235</v>
      </c>
      <c r="I5" s="21" t="s">
        <v>237</v>
      </c>
      <c r="J5" s="22" t="s">
        <v>239</v>
      </c>
      <c r="K5" s="45"/>
      <c r="L5" s="53" t="s">
        <v>241</v>
      </c>
      <c r="M5" s="22" t="s">
        <v>243</v>
      </c>
      <c r="O5" s="96"/>
      <c r="P5" s="98"/>
      <c r="Q5" s="98"/>
      <c r="R5" s="100"/>
    </row>
    <row r="6" spans="1:18" x14ac:dyDescent="0.25">
      <c r="A6" t="s">
        <v>172</v>
      </c>
      <c r="C6" s="25">
        <v>33</v>
      </c>
      <c r="D6" s="25">
        <v>13</v>
      </c>
      <c r="E6" s="10"/>
      <c r="F6" s="25">
        <v>38</v>
      </c>
      <c r="G6" s="10"/>
      <c r="H6" s="25">
        <v>24</v>
      </c>
      <c r="I6" s="25">
        <v>6</v>
      </c>
      <c r="J6" s="25">
        <v>24</v>
      </c>
      <c r="K6" s="45"/>
      <c r="L6" s="25"/>
      <c r="M6" s="25"/>
      <c r="O6" s="25">
        <v>55</v>
      </c>
      <c r="P6" s="86">
        <v>7</v>
      </c>
      <c r="Q6" s="86">
        <v>274</v>
      </c>
      <c r="R6" s="86">
        <v>8</v>
      </c>
    </row>
    <row r="7" spans="1:18" x14ac:dyDescent="0.25">
      <c r="A7" t="s">
        <v>173</v>
      </c>
      <c r="C7" s="25">
        <v>34</v>
      </c>
      <c r="D7" s="25">
        <v>12</v>
      </c>
      <c r="E7" s="10"/>
      <c r="F7" s="25">
        <v>37</v>
      </c>
      <c r="G7" s="10"/>
      <c r="H7" s="25">
        <v>23</v>
      </c>
      <c r="I7" s="25">
        <v>14</v>
      </c>
      <c r="J7" s="25">
        <v>14</v>
      </c>
      <c r="K7" s="45"/>
      <c r="L7" s="25"/>
      <c r="M7" s="25"/>
      <c r="O7" s="25">
        <v>53</v>
      </c>
      <c r="P7" s="87"/>
      <c r="Q7" s="87"/>
      <c r="R7" s="87"/>
    </row>
    <row r="8" spans="1:18" x14ac:dyDescent="0.25">
      <c r="A8" t="s">
        <v>174</v>
      </c>
      <c r="C8" s="25">
        <v>29</v>
      </c>
      <c r="D8" s="25">
        <v>8</v>
      </c>
      <c r="E8" s="10"/>
      <c r="F8" s="25">
        <v>31</v>
      </c>
      <c r="G8" s="10"/>
      <c r="H8" s="25">
        <v>19</v>
      </c>
      <c r="I8" s="25">
        <v>11</v>
      </c>
      <c r="J8" s="25">
        <v>10</v>
      </c>
      <c r="K8" s="45"/>
      <c r="L8" s="25"/>
      <c r="M8" s="25"/>
      <c r="O8" s="25">
        <v>40</v>
      </c>
      <c r="P8" s="87"/>
      <c r="Q8" s="87"/>
      <c r="R8" s="87"/>
    </row>
    <row r="9" spans="1:18" x14ac:dyDescent="0.25">
      <c r="A9" t="s">
        <v>175</v>
      </c>
      <c r="C9" s="25">
        <v>44</v>
      </c>
      <c r="D9" s="25">
        <v>9</v>
      </c>
      <c r="E9" s="10"/>
      <c r="F9" s="25">
        <v>40</v>
      </c>
      <c r="G9" s="10"/>
      <c r="H9" s="25">
        <v>20</v>
      </c>
      <c r="I9" s="25">
        <v>20</v>
      </c>
      <c r="J9" s="25">
        <v>13</v>
      </c>
      <c r="K9" s="45"/>
      <c r="L9" s="25"/>
      <c r="M9" s="25"/>
      <c r="O9" s="25">
        <v>59</v>
      </c>
      <c r="P9" s="88"/>
      <c r="Q9" s="88"/>
      <c r="R9" s="88"/>
    </row>
    <row r="10" spans="1:18" x14ac:dyDescent="0.25">
      <c r="A10" t="s">
        <v>176</v>
      </c>
      <c r="C10" s="25">
        <v>38</v>
      </c>
      <c r="D10" s="25">
        <v>13</v>
      </c>
      <c r="E10" s="10"/>
      <c r="F10" s="25">
        <v>35</v>
      </c>
      <c r="G10" s="10"/>
      <c r="H10" s="25"/>
      <c r="I10" s="25"/>
      <c r="J10" s="25"/>
      <c r="K10" s="45"/>
      <c r="L10" s="25">
        <v>30</v>
      </c>
      <c r="M10" s="25">
        <v>21</v>
      </c>
      <c r="O10" s="25">
        <v>57</v>
      </c>
      <c r="P10" s="118">
        <v>10</v>
      </c>
      <c r="Q10" s="118">
        <v>221</v>
      </c>
      <c r="R10" s="118">
        <v>15</v>
      </c>
    </row>
    <row r="11" spans="1:18" x14ac:dyDescent="0.25">
      <c r="A11" t="s">
        <v>177</v>
      </c>
      <c r="C11" s="25">
        <v>40</v>
      </c>
      <c r="D11" s="25">
        <v>18</v>
      </c>
      <c r="E11" s="10"/>
      <c r="F11" s="25">
        <v>42</v>
      </c>
      <c r="G11" s="10"/>
      <c r="H11" s="25"/>
      <c r="I11" s="25"/>
      <c r="J11" s="25"/>
      <c r="K11" s="45"/>
      <c r="L11" s="25">
        <v>28</v>
      </c>
      <c r="M11" s="25">
        <v>33</v>
      </c>
      <c r="O11" s="25">
        <v>63</v>
      </c>
      <c r="P11" s="87"/>
      <c r="Q11" s="87"/>
      <c r="R11" s="87"/>
    </row>
    <row r="12" spans="1:18" x14ac:dyDescent="0.25">
      <c r="A12" t="s">
        <v>178</v>
      </c>
      <c r="C12" s="25">
        <v>53</v>
      </c>
      <c r="D12" s="25">
        <v>26</v>
      </c>
      <c r="E12" s="10"/>
      <c r="F12" s="25">
        <v>62</v>
      </c>
      <c r="G12" s="10"/>
      <c r="H12" s="25"/>
      <c r="I12" s="25"/>
      <c r="J12" s="25"/>
      <c r="K12" s="45"/>
      <c r="L12" s="25">
        <v>33</v>
      </c>
      <c r="M12" s="25">
        <v>50</v>
      </c>
      <c r="O12" s="25">
        <v>87</v>
      </c>
      <c r="P12" s="87"/>
      <c r="Q12" s="87"/>
      <c r="R12" s="87"/>
    </row>
    <row r="13" spans="1:18" x14ac:dyDescent="0.25">
      <c r="A13" t="s">
        <v>179</v>
      </c>
      <c r="C13" s="25">
        <v>62</v>
      </c>
      <c r="D13" s="25">
        <v>17</v>
      </c>
      <c r="E13" s="10"/>
      <c r="F13" s="25">
        <v>64</v>
      </c>
      <c r="G13" s="10"/>
      <c r="H13" s="25"/>
      <c r="I13" s="25"/>
      <c r="J13" s="25"/>
      <c r="K13" s="45"/>
      <c r="L13" s="25">
        <v>51</v>
      </c>
      <c r="M13" s="25">
        <v>31</v>
      </c>
      <c r="O13" s="25">
        <v>84</v>
      </c>
      <c r="P13" s="88"/>
      <c r="Q13" s="88"/>
      <c r="R13" s="88"/>
    </row>
    <row r="14" spans="1:18" ht="4.5" customHeight="1" thickBot="1" x14ac:dyDescent="0.3">
      <c r="J14"/>
      <c r="L14"/>
    </row>
    <row r="15" spans="1:18" ht="15.75" thickBot="1" x14ac:dyDescent="0.3">
      <c r="A15" s="6" t="s">
        <v>22</v>
      </c>
      <c r="C15" s="14">
        <f>+SUM(C6:C13)</f>
        <v>333</v>
      </c>
      <c r="D15" s="14">
        <f>+SUM(D6:D13)</f>
        <v>116</v>
      </c>
      <c r="F15" s="14">
        <f>+SUM(F6:F13)</f>
        <v>349</v>
      </c>
      <c r="H15" s="14">
        <f>+SUM(H6:H13)</f>
        <v>86</v>
      </c>
      <c r="I15" s="14">
        <f>+SUM(I6:I13)</f>
        <v>51</v>
      </c>
      <c r="J15" s="14">
        <f>+SUM(J6:J13)</f>
        <v>61</v>
      </c>
      <c r="K15" s="45"/>
      <c r="L15" s="14">
        <f>+SUM(L6:L13)</f>
        <v>142</v>
      </c>
      <c r="M15" s="14">
        <f>+SUM(M6:M13)</f>
        <v>135</v>
      </c>
      <c r="O15" s="14">
        <f>+SUM(O6:O13)</f>
        <v>498</v>
      </c>
      <c r="P15" s="14">
        <f>+SUM(P6:P13)</f>
        <v>17</v>
      </c>
      <c r="Q15" s="14">
        <f>+SUM(Q6:Q13)</f>
        <v>495</v>
      </c>
      <c r="R15" s="14">
        <f>+SUM(R6:R13)</f>
        <v>23</v>
      </c>
    </row>
    <row r="16" spans="1:18" x14ac:dyDescent="0.25">
      <c r="A16" s="4" t="s">
        <v>31</v>
      </c>
      <c r="C16" s="25">
        <v>6</v>
      </c>
      <c r="D16" s="25">
        <v>10</v>
      </c>
      <c r="E16" s="10"/>
      <c r="F16" s="25">
        <v>11</v>
      </c>
      <c r="G16" s="10"/>
      <c r="H16" s="25">
        <v>3</v>
      </c>
      <c r="I16" s="25">
        <v>2</v>
      </c>
      <c r="J16" s="25">
        <v>1</v>
      </c>
      <c r="K16" s="45"/>
      <c r="L16" s="25">
        <v>4</v>
      </c>
      <c r="M16" s="25">
        <v>6</v>
      </c>
    </row>
    <row r="17" spans="1:13" x14ac:dyDescent="0.25">
      <c r="A17" s="4" t="s">
        <v>23</v>
      </c>
      <c r="C17" s="13">
        <v>136</v>
      </c>
      <c r="D17" s="13">
        <v>300</v>
      </c>
      <c r="E17" s="10"/>
      <c r="F17" s="13">
        <v>193</v>
      </c>
      <c r="G17" s="10"/>
      <c r="H17" s="13">
        <v>51</v>
      </c>
      <c r="I17" s="13">
        <v>26</v>
      </c>
      <c r="J17" s="13">
        <v>178</v>
      </c>
      <c r="K17" s="45"/>
      <c r="L17" s="13">
        <v>164</v>
      </c>
      <c r="M17" s="13">
        <v>44</v>
      </c>
    </row>
    <row r="18" spans="1:13" ht="15.75" thickBot="1" x14ac:dyDescent="0.3">
      <c r="A18" s="9" t="s">
        <v>39</v>
      </c>
      <c r="C18" s="13">
        <v>12</v>
      </c>
      <c r="D18" s="13">
        <v>4</v>
      </c>
      <c r="E18" s="10"/>
      <c r="F18" s="13">
        <v>13</v>
      </c>
      <c r="G18" s="10"/>
      <c r="H18" s="13">
        <v>5</v>
      </c>
      <c r="I18" s="13">
        <v>1</v>
      </c>
      <c r="J18" s="13">
        <v>2</v>
      </c>
      <c r="K18" s="45"/>
      <c r="L18" s="13">
        <v>1</v>
      </c>
      <c r="M18" s="13">
        <v>9</v>
      </c>
    </row>
    <row r="19" spans="1:13" ht="15.75" thickBot="1" x14ac:dyDescent="0.3">
      <c r="A19" s="7" t="s">
        <v>24</v>
      </c>
      <c r="C19" s="14">
        <f>+SUM(C15:C18)</f>
        <v>487</v>
      </c>
      <c r="D19" s="14">
        <f>+SUM(D15:D18)</f>
        <v>430</v>
      </c>
      <c r="F19" s="14">
        <f>+SUM(F15:F18)</f>
        <v>566</v>
      </c>
      <c r="H19" s="14">
        <f>+SUM(H15:H18)</f>
        <v>145</v>
      </c>
      <c r="I19" s="14">
        <f>+SUM(I15:I18)</f>
        <v>80</v>
      </c>
      <c r="J19" s="14">
        <f>+SUM(J15:J18)</f>
        <v>242</v>
      </c>
      <c r="K19" s="45"/>
      <c r="L19" s="14">
        <f>+SUM(L15:L18)</f>
        <v>311</v>
      </c>
      <c r="M19" s="14">
        <f>+SUM(M15:M18)</f>
        <v>194</v>
      </c>
    </row>
    <row r="21" spans="1:13" x14ac:dyDescent="0.25">
      <c r="J21"/>
    </row>
  </sheetData>
  <mergeCells count="14">
    <mergeCell ref="C2:D3"/>
    <mergeCell ref="O4:O5"/>
    <mergeCell ref="P4:P5"/>
    <mergeCell ref="Q4:Q5"/>
    <mergeCell ref="O2:R3"/>
    <mergeCell ref="R4:R5"/>
    <mergeCell ref="H2:J3"/>
    <mergeCell ref="L2:M3"/>
    <mergeCell ref="P6:P9"/>
    <mergeCell ref="P10:P13"/>
    <mergeCell ref="Q6:Q9"/>
    <mergeCell ref="Q10:Q13"/>
    <mergeCell ref="R6:R9"/>
    <mergeCell ref="R10:R13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"/>
  <sheetViews>
    <sheetView zoomScale="75" zoomScaleNormal="75" workbookViewId="0">
      <selection activeCell="L19" sqref="L18:M19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3.85546875" customWidth="1"/>
    <col min="9" max="9" width="1.7109375" customWidth="1"/>
    <col min="10" max="10" width="11.85546875" style="10" customWidth="1"/>
    <col min="11" max="11" width="1.7109375" style="46" customWidth="1"/>
    <col min="12" max="12" width="11.85546875" customWidth="1"/>
    <col min="13" max="13" width="1.7109375" customWidth="1"/>
    <col min="14" max="16" width="9.7109375" customWidth="1"/>
    <col min="17" max="17" width="10.7109375" customWidth="1"/>
  </cols>
  <sheetData>
    <row r="2" spans="1:17" x14ac:dyDescent="0.25">
      <c r="C2" s="89" t="s">
        <v>32</v>
      </c>
      <c r="D2" s="91"/>
      <c r="E2" s="12"/>
      <c r="F2" s="15" t="s">
        <v>36</v>
      </c>
      <c r="H2" s="34" t="s">
        <v>36</v>
      </c>
      <c r="J2" s="26" t="s">
        <v>33</v>
      </c>
      <c r="K2" s="47"/>
      <c r="L2" s="26" t="s">
        <v>33</v>
      </c>
      <c r="N2" s="89" t="s">
        <v>38</v>
      </c>
      <c r="O2" s="90"/>
      <c r="P2" s="90"/>
      <c r="Q2" s="91"/>
    </row>
    <row r="3" spans="1:17" ht="15.75" thickBot="1" x14ac:dyDescent="0.3">
      <c r="C3" s="92"/>
      <c r="D3" s="94"/>
      <c r="E3" s="12"/>
      <c r="F3" s="16" t="s">
        <v>37</v>
      </c>
      <c r="H3" s="35" t="s">
        <v>42</v>
      </c>
      <c r="J3" s="48" t="s">
        <v>34</v>
      </c>
      <c r="K3" s="47"/>
      <c r="L3" s="48" t="s">
        <v>35</v>
      </c>
      <c r="N3" s="92"/>
      <c r="O3" s="93"/>
      <c r="P3" s="93"/>
      <c r="Q3" s="94"/>
    </row>
    <row r="4" spans="1:17" ht="15" customHeight="1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38" t="str">
        <f>+'Leed Sheet (D)'!I4</f>
        <v>Jay R.</v>
      </c>
      <c r="J4" s="23" t="s">
        <v>170</v>
      </c>
      <c r="K4" s="45"/>
      <c r="L4" s="23" t="s">
        <v>170</v>
      </c>
      <c r="N4" s="95" t="s">
        <v>40</v>
      </c>
      <c r="O4" s="97" t="s">
        <v>31</v>
      </c>
      <c r="P4" s="97" t="s">
        <v>23</v>
      </c>
      <c r="Q4" s="99" t="s">
        <v>39</v>
      </c>
    </row>
    <row r="5" spans="1:17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41" t="str">
        <f>+'Leed Sheet (D)'!I5</f>
        <v>SHAH</v>
      </c>
      <c r="J5" s="24" t="s">
        <v>171</v>
      </c>
      <c r="K5" s="45"/>
      <c r="L5" s="24" t="s">
        <v>171</v>
      </c>
      <c r="N5" s="96"/>
      <c r="O5" s="98"/>
      <c r="P5" s="98"/>
      <c r="Q5" s="100"/>
    </row>
    <row r="6" spans="1:17" x14ac:dyDescent="0.25">
      <c r="A6" t="s">
        <v>180</v>
      </c>
      <c r="C6" s="25">
        <v>16</v>
      </c>
      <c r="D6" s="25">
        <v>4</v>
      </c>
      <c r="E6" s="10"/>
      <c r="F6" s="25">
        <v>21</v>
      </c>
      <c r="G6" s="10"/>
      <c r="H6" s="25">
        <v>21</v>
      </c>
      <c r="I6" s="10"/>
      <c r="J6" s="25"/>
      <c r="K6" s="45"/>
      <c r="L6" s="25"/>
      <c r="N6" s="25">
        <v>21</v>
      </c>
      <c r="O6" s="25">
        <v>1</v>
      </c>
      <c r="P6" s="25">
        <v>10</v>
      </c>
      <c r="Q6" s="25">
        <v>1</v>
      </c>
    </row>
    <row r="7" spans="1:17" x14ac:dyDescent="0.25">
      <c r="A7" t="s">
        <v>181</v>
      </c>
      <c r="C7" s="25">
        <v>4</v>
      </c>
      <c r="D7" s="25">
        <v>9</v>
      </c>
      <c r="E7" s="10"/>
      <c r="F7" s="25">
        <v>12</v>
      </c>
      <c r="G7" s="10"/>
      <c r="H7" s="25">
        <v>12</v>
      </c>
      <c r="I7" s="10"/>
      <c r="J7" s="25"/>
      <c r="K7" s="45"/>
      <c r="L7" s="25"/>
      <c r="N7" s="25">
        <v>13</v>
      </c>
      <c r="O7" s="25">
        <v>1</v>
      </c>
      <c r="P7" s="25">
        <v>5</v>
      </c>
      <c r="Q7" s="25">
        <v>0</v>
      </c>
    </row>
    <row r="8" spans="1:17" ht="4.5" customHeight="1" thickBot="1" x14ac:dyDescent="0.3">
      <c r="J8"/>
    </row>
    <row r="9" spans="1:17" ht="15.75" thickBot="1" x14ac:dyDescent="0.3">
      <c r="A9" s="6" t="s">
        <v>22</v>
      </c>
      <c r="C9" s="14">
        <f>+SUM(C6:C7)</f>
        <v>20</v>
      </c>
      <c r="D9" s="14">
        <f>+SUM(D6:D7)</f>
        <v>13</v>
      </c>
      <c r="F9" s="14">
        <f>+SUM(F6:F7)</f>
        <v>33</v>
      </c>
      <c r="H9" s="14">
        <f>+SUM(H6:H7)</f>
        <v>33</v>
      </c>
      <c r="J9" s="14">
        <f>+SUM(J6:J7)</f>
        <v>0</v>
      </c>
      <c r="K9" s="45"/>
      <c r="L9" s="14">
        <f>+SUM(L6:L7)</f>
        <v>0</v>
      </c>
      <c r="N9" s="14">
        <f>+SUM(N6:N7)</f>
        <v>34</v>
      </c>
      <c r="O9" s="14">
        <f>+SUM(O6:O7)</f>
        <v>2</v>
      </c>
      <c r="P9" s="14">
        <f>+SUM(P6:P7)</f>
        <v>15</v>
      </c>
      <c r="Q9" s="14">
        <f>+SUM(Q6:Q7)</f>
        <v>1</v>
      </c>
    </row>
    <row r="10" spans="1:17" x14ac:dyDescent="0.25">
      <c r="A10" s="4" t="s">
        <v>31</v>
      </c>
      <c r="C10" s="25">
        <v>1</v>
      </c>
      <c r="D10" s="25">
        <v>1</v>
      </c>
      <c r="E10" s="10"/>
      <c r="F10" s="25">
        <v>2</v>
      </c>
      <c r="G10" s="10"/>
      <c r="H10" s="25">
        <v>2</v>
      </c>
      <c r="I10" s="10"/>
      <c r="J10" s="25"/>
      <c r="K10" s="45"/>
      <c r="L10" s="25"/>
    </row>
    <row r="11" spans="1:17" x14ac:dyDescent="0.25">
      <c r="A11" s="4" t="s">
        <v>23</v>
      </c>
      <c r="C11" s="13">
        <v>9</v>
      </c>
      <c r="D11" s="13">
        <v>4</v>
      </c>
      <c r="E11" s="10"/>
      <c r="F11" s="13">
        <v>14</v>
      </c>
      <c r="G11" s="10"/>
      <c r="H11" s="13">
        <v>14</v>
      </c>
      <c r="I11" s="10"/>
      <c r="J11" s="13"/>
      <c r="K11" s="45"/>
      <c r="L11" s="13"/>
    </row>
    <row r="12" spans="1:17" ht="15.75" thickBot="1" x14ac:dyDescent="0.3">
      <c r="A12" s="9" t="s">
        <v>39</v>
      </c>
      <c r="C12" s="13">
        <v>1</v>
      </c>
      <c r="D12" s="13">
        <v>0</v>
      </c>
      <c r="E12" s="10"/>
      <c r="F12" s="13">
        <v>1</v>
      </c>
      <c r="G12" s="10"/>
      <c r="H12" s="13">
        <v>1</v>
      </c>
      <c r="I12" s="10"/>
      <c r="J12" s="13"/>
      <c r="K12" s="45"/>
      <c r="L12" s="13"/>
    </row>
    <row r="13" spans="1:17" ht="15.75" thickBot="1" x14ac:dyDescent="0.3">
      <c r="A13" s="7" t="s">
        <v>24</v>
      </c>
      <c r="C13" s="14">
        <f>+SUM(C9:C12)</f>
        <v>31</v>
      </c>
      <c r="D13" s="14">
        <f>+SUM(D9:D12)</f>
        <v>18</v>
      </c>
      <c r="F13" s="14">
        <f>+SUM(F9:F12)</f>
        <v>50</v>
      </c>
      <c r="H13" s="14">
        <f>+SUM(H9:H12)</f>
        <v>50</v>
      </c>
      <c r="J13" s="14">
        <f>+SUM(J9:J12)</f>
        <v>0</v>
      </c>
      <c r="K13" s="45"/>
      <c r="L13" s="14">
        <f>+SUM(L9:L12)</f>
        <v>0</v>
      </c>
    </row>
  </sheetData>
  <mergeCells count="6">
    <mergeCell ref="C2:D3"/>
    <mergeCell ref="N2:Q3"/>
    <mergeCell ref="N4:N5"/>
    <mergeCell ref="O4:O5"/>
    <mergeCell ref="P4:P5"/>
    <mergeCell ref="Q4:Q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9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7109375" customWidth="1"/>
    <col min="7" max="7" width="1.7109375" style="50" customWidth="1"/>
    <col min="8" max="8" width="10.7109375" customWidth="1"/>
    <col min="9" max="9" width="1.7109375" style="50" customWidth="1"/>
    <col min="10" max="10" width="15" customWidth="1"/>
    <col min="11" max="11" width="1.7109375" customWidth="1"/>
    <col min="12" max="12" width="10.7109375" customWidth="1"/>
    <col min="13" max="13" width="1.7109375" customWidth="1"/>
    <col min="14" max="16" width="9.7109375" customWidth="1"/>
    <col min="17" max="17" width="10.7109375" customWidth="1"/>
  </cols>
  <sheetData>
    <row r="2" spans="1:17" ht="15" customHeight="1" x14ac:dyDescent="0.25">
      <c r="C2" s="89" t="s">
        <v>32</v>
      </c>
      <c r="D2" s="91"/>
      <c r="E2" s="12"/>
      <c r="F2" s="105" t="s">
        <v>75</v>
      </c>
      <c r="G2" s="49"/>
      <c r="H2" s="105" t="s">
        <v>152</v>
      </c>
      <c r="I2" s="47"/>
      <c r="J2" s="119" t="s">
        <v>190</v>
      </c>
      <c r="L2" s="105" t="s">
        <v>153</v>
      </c>
      <c r="N2" s="89" t="s">
        <v>38</v>
      </c>
      <c r="O2" s="90"/>
      <c r="P2" s="90"/>
      <c r="Q2" s="91"/>
    </row>
    <row r="3" spans="1:17" ht="30.75" customHeight="1" thickBot="1" x14ac:dyDescent="0.3">
      <c r="C3" s="92"/>
      <c r="D3" s="94"/>
      <c r="E3" s="12"/>
      <c r="F3" s="106"/>
      <c r="G3" s="49"/>
      <c r="H3" s="106"/>
      <c r="I3" s="47"/>
      <c r="J3" s="120"/>
      <c r="L3" s="106"/>
      <c r="N3" s="109"/>
      <c r="O3" s="110"/>
      <c r="P3" s="110"/>
      <c r="Q3" s="111"/>
    </row>
    <row r="4" spans="1:17" ht="15" customHeight="1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G4" s="45"/>
      <c r="H4" s="23" t="s">
        <v>244</v>
      </c>
      <c r="I4" s="45"/>
      <c r="J4" s="23" t="s">
        <v>246</v>
      </c>
      <c r="K4" s="10"/>
      <c r="L4" s="23" t="s">
        <v>256</v>
      </c>
      <c r="N4" s="95" t="s">
        <v>40</v>
      </c>
      <c r="O4" s="97" t="s">
        <v>31</v>
      </c>
      <c r="P4" s="97" t="s">
        <v>23</v>
      </c>
      <c r="Q4" s="99" t="s">
        <v>39</v>
      </c>
    </row>
    <row r="5" spans="1:17" ht="15.75" customHeight="1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G5" s="45"/>
      <c r="H5" s="24" t="s">
        <v>245</v>
      </c>
      <c r="I5" s="45"/>
      <c r="J5" s="24" t="s">
        <v>247</v>
      </c>
      <c r="K5" s="10"/>
      <c r="L5" s="24" t="s">
        <v>257</v>
      </c>
      <c r="N5" s="96"/>
      <c r="O5" s="98"/>
      <c r="P5" s="98"/>
      <c r="Q5" s="100"/>
    </row>
    <row r="6" spans="1:17" x14ac:dyDescent="0.25">
      <c r="A6" t="s">
        <v>182</v>
      </c>
      <c r="C6" s="25">
        <v>24</v>
      </c>
      <c r="D6" s="25">
        <v>11</v>
      </c>
      <c r="E6" s="10"/>
      <c r="F6" s="25">
        <v>33</v>
      </c>
      <c r="G6" s="45"/>
      <c r="H6" s="25">
        <v>35</v>
      </c>
      <c r="I6" s="45"/>
      <c r="J6" s="25">
        <v>33</v>
      </c>
      <c r="K6" s="10"/>
      <c r="L6" s="25"/>
      <c r="M6" s="10"/>
      <c r="N6" s="25">
        <v>36</v>
      </c>
      <c r="O6" s="86">
        <v>2</v>
      </c>
      <c r="P6" s="86">
        <v>85</v>
      </c>
      <c r="Q6" s="86">
        <v>4</v>
      </c>
    </row>
    <row r="7" spans="1:17" x14ac:dyDescent="0.25">
      <c r="A7" t="s">
        <v>183</v>
      </c>
      <c r="C7" s="25">
        <v>18</v>
      </c>
      <c r="D7" s="25">
        <v>12</v>
      </c>
      <c r="E7" s="10"/>
      <c r="F7" s="25">
        <v>28</v>
      </c>
      <c r="G7" s="45"/>
      <c r="H7" s="25">
        <v>29</v>
      </c>
      <c r="I7" s="45"/>
      <c r="J7" s="25">
        <v>29</v>
      </c>
      <c r="K7" s="10"/>
      <c r="L7" s="25"/>
      <c r="M7" s="10"/>
      <c r="N7" s="25">
        <v>31</v>
      </c>
      <c r="O7" s="87"/>
      <c r="P7" s="87"/>
      <c r="Q7" s="87"/>
    </row>
    <row r="8" spans="1:17" x14ac:dyDescent="0.25">
      <c r="A8" t="s">
        <v>184</v>
      </c>
      <c r="C8" s="25">
        <v>9</v>
      </c>
      <c r="D8" s="25">
        <v>5</v>
      </c>
      <c r="E8" s="10"/>
      <c r="F8" s="25">
        <v>13</v>
      </c>
      <c r="G8" s="45"/>
      <c r="H8" s="25">
        <v>14</v>
      </c>
      <c r="I8" s="45"/>
      <c r="J8" s="25">
        <v>14</v>
      </c>
      <c r="K8" s="10"/>
      <c r="L8" s="25"/>
      <c r="M8" s="10"/>
      <c r="N8" s="25">
        <v>14</v>
      </c>
      <c r="O8" s="87"/>
      <c r="P8" s="87"/>
      <c r="Q8" s="87"/>
    </row>
    <row r="9" spans="1:17" x14ac:dyDescent="0.25">
      <c r="A9" t="s">
        <v>185</v>
      </c>
      <c r="C9" s="25">
        <v>23</v>
      </c>
      <c r="D9" s="25">
        <v>9</v>
      </c>
      <c r="E9" s="10"/>
      <c r="F9" s="25">
        <v>27</v>
      </c>
      <c r="G9" s="45"/>
      <c r="H9" s="25">
        <v>29</v>
      </c>
      <c r="I9" s="45"/>
      <c r="J9" s="25">
        <v>29</v>
      </c>
      <c r="K9" s="10"/>
      <c r="L9" s="25"/>
      <c r="M9" s="10"/>
      <c r="N9" s="25">
        <v>32</v>
      </c>
      <c r="O9" s="88"/>
      <c r="P9" s="88"/>
      <c r="Q9" s="88"/>
    </row>
    <row r="10" spans="1:17" x14ac:dyDescent="0.25">
      <c r="A10" t="s">
        <v>186</v>
      </c>
      <c r="C10" s="25">
        <v>17</v>
      </c>
      <c r="D10" s="25">
        <v>6</v>
      </c>
      <c r="E10" s="10"/>
      <c r="F10" s="25">
        <v>22</v>
      </c>
      <c r="G10" s="45"/>
      <c r="H10" s="25"/>
      <c r="I10" s="45"/>
      <c r="J10" s="25"/>
      <c r="K10" s="10"/>
      <c r="L10" s="25">
        <v>2</v>
      </c>
      <c r="M10" s="10"/>
      <c r="N10" s="25">
        <v>23</v>
      </c>
      <c r="O10" s="118">
        <v>3</v>
      </c>
      <c r="P10" s="118">
        <v>102</v>
      </c>
      <c r="Q10" s="118">
        <v>13</v>
      </c>
    </row>
    <row r="11" spans="1:17" x14ac:dyDescent="0.25">
      <c r="A11" t="s">
        <v>187</v>
      </c>
      <c r="C11" s="25">
        <v>6</v>
      </c>
      <c r="D11" s="25">
        <v>5</v>
      </c>
      <c r="E11" s="10"/>
      <c r="F11" s="25">
        <v>9</v>
      </c>
      <c r="G11" s="45"/>
      <c r="H11" s="25"/>
      <c r="I11" s="45"/>
      <c r="J11" s="25"/>
      <c r="K11" s="10"/>
      <c r="L11" s="25">
        <v>5</v>
      </c>
      <c r="M11" s="10"/>
      <c r="N11" s="25">
        <v>11</v>
      </c>
      <c r="O11" s="87"/>
      <c r="P11" s="87"/>
      <c r="Q11" s="87"/>
    </row>
    <row r="12" spans="1:17" x14ac:dyDescent="0.25">
      <c r="A12" t="s">
        <v>188</v>
      </c>
      <c r="C12" s="25">
        <v>15</v>
      </c>
      <c r="D12" s="25">
        <v>10</v>
      </c>
      <c r="E12" s="10"/>
      <c r="F12" s="25">
        <v>20</v>
      </c>
      <c r="G12" s="45"/>
      <c r="H12" s="25"/>
      <c r="I12" s="45"/>
      <c r="J12" s="25"/>
      <c r="K12" s="10"/>
      <c r="L12" s="25">
        <v>1</v>
      </c>
      <c r="M12" s="10"/>
      <c r="N12" s="25">
        <v>25</v>
      </c>
      <c r="O12" s="87"/>
      <c r="P12" s="87"/>
      <c r="Q12" s="87"/>
    </row>
    <row r="13" spans="1:17" x14ac:dyDescent="0.25">
      <c r="A13" t="s">
        <v>189</v>
      </c>
      <c r="C13" s="25">
        <v>17</v>
      </c>
      <c r="D13" s="25">
        <v>10</v>
      </c>
      <c r="E13" s="10"/>
      <c r="F13" s="25">
        <v>21</v>
      </c>
      <c r="G13" s="45"/>
      <c r="H13" s="25"/>
      <c r="I13" s="45"/>
      <c r="J13" s="25"/>
      <c r="K13" s="10"/>
      <c r="L13" s="25">
        <v>3</v>
      </c>
      <c r="M13" s="10"/>
      <c r="N13" s="25">
        <v>28</v>
      </c>
      <c r="O13" s="88"/>
      <c r="P13" s="88"/>
      <c r="Q13" s="88"/>
    </row>
    <row r="14" spans="1:17" ht="5.0999999999999996" customHeight="1" thickBot="1" x14ac:dyDescent="0.3"/>
    <row r="15" spans="1:17" ht="15.75" thickBot="1" x14ac:dyDescent="0.3">
      <c r="A15" s="6" t="s">
        <v>22</v>
      </c>
      <c r="C15" s="14">
        <f>+SUM(C6:C13)</f>
        <v>129</v>
      </c>
      <c r="D15" s="14">
        <f>+SUM(D6:D13)</f>
        <v>68</v>
      </c>
      <c r="F15" s="14">
        <f>+SUM(F6:F13)</f>
        <v>173</v>
      </c>
      <c r="G15" s="45"/>
      <c r="H15" s="14">
        <f>+SUM(H6:H13)</f>
        <v>107</v>
      </c>
      <c r="I15" s="45"/>
      <c r="J15" s="14">
        <f>+SUM(J6:J13)</f>
        <v>105</v>
      </c>
      <c r="L15" s="14">
        <f>+SUM(L6:L13)</f>
        <v>11</v>
      </c>
      <c r="N15" s="14">
        <f>+SUM(N6:N13)</f>
        <v>200</v>
      </c>
      <c r="O15" s="14">
        <f>+SUM(O6:O13)</f>
        <v>5</v>
      </c>
      <c r="P15" s="14">
        <f>+SUM(P6:P13)</f>
        <v>187</v>
      </c>
      <c r="Q15" s="14">
        <f>+SUM(Q6:Q13)</f>
        <v>17</v>
      </c>
    </row>
    <row r="16" spans="1:17" x14ac:dyDescent="0.25">
      <c r="A16" s="4" t="s">
        <v>31</v>
      </c>
      <c r="C16" s="25">
        <v>3</v>
      </c>
      <c r="D16" s="25">
        <v>2</v>
      </c>
      <c r="E16" s="10"/>
      <c r="F16" s="25">
        <v>4</v>
      </c>
      <c r="G16" s="45"/>
      <c r="H16" s="25">
        <v>1</v>
      </c>
      <c r="I16" s="45"/>
      <c r="J16" s="25">
        <v>1</v>
      </c>
      <c r="K16" s="10"/>
      <c r="L16" s="25">
        <v>0</v>
      </c>
      <c r="M16" s="10"/>
    </row>
    <row r="17" spans="1:13" x14ac:dyDescent="0.25">
      <c r="A17" s="4" t="s">
        <v>23</v>
      </c>
      <c r="C17" s="13">
        <v>118</v>
      </c>
      <c r="D17" s="13">
        <v>55</v>
      </c>
      <c r="E17" s="10"/>
      <c r="F17" s="13">
        <v>163</v>
      </c>
      <c r="G17" s="45"/>
      <c r="H17" s="13">
        <v>80</v>
      </c>
      <c r="I17" s="45"/>
      <c r="J17" s="13">
        <v>78</v>
      </c>
      <c r="K17" s="10"/>
      <c r="L17" s="13">
        <v>2</v>
      </c>
      <c r="M17" s="10"/>
    </row>
    <row r="18" spans="1:13" ht="15.75" thickBot="1" x14ac:dyDescent="0.3">
      <c r="A18" s="9" t="s">
        <v>39</v>
      </c>
      <c r="C18" s="13">
        <v>7</v>
      </c>
      <c r="D18" s="13">
        <v>9</v>
      </c>
      <c r="E18" s="10"/>
      <c r="F18" s="13">
        <v>13</v>
      </c>
      <c r="G18" s="45"/>
      <c r="H18" s="13">
        <v>3</v>
      </c>
      <c r="I18" s="45"/>
      <c r="J18" s="13">
        <v>3</v>
      </c>
      <c r="K18" s="10"/>
      <c r="L18" s="13">
        <v>2</v>
      </c>
      <c r="M18" s="10"/>
    </row>
    <row r="19" spans="1:13" ht="15.75" thickBot="1" x14ac:dyDescent="0.3">
      <c r="A19" s="7" t="s">
        <v>24</v>
      </c>
      <c r="C19" s="14">
        <f>+SUM(C15:C18)</f>
        <v>257</v>
      </c>
      <c r="D19" s="14">
        <f>+SUM(D15:D18)</f>
        <v>134</v>
      </c>
      <c r="F19" s="14">
        <f>+SUM(F15:F18)</f>
        <v>353</v>
      </c>
      <c r="G19" s="45"/>
      <c r="H19" s="14">
        <f>+SUM(H15:H18)</f>
        <v>191</v>
      </c>
      <c r="I19" s="45"/>
      <c r="J19" s="14">
        <f>+SUM(J15:J18)</f>
        <v>187</v>
      </c>
      <c r="L19" s="14">
        <f>+SUM(L15:L18)</f>
        <v>15</v>
      </c>
    </row>
  </sheetData>
  <mergeCells count="16">
    <mergeCell ref="C2:D3"/>
    <mergeCell ref="F2:F3"/>
    <mergeCell ref="J2:J3"/>
    <mergeCell ref="N2:Q3"/>
    <mergeCell ref="N4:N5"/>
    <mergeCell ref="O4:O5"/>
    <mergeCell ref="P4:P5"/>
    <mergeCell ref="Q4:Q5"/>
    <mergeCell ref="H2:H3"/>
    <mergeCell ref="L2:L3"/>
    <mergeCell ref="O6:O9"/>
    <mergeCell ref="O10:O13"/>
    <mergeCell ref="P6:P9"/>
    <mergeCell ref="P10:P13"/>
    <mergeCell ref="Q6:Q9"/>
    <mergeCell ref="Q10:Q13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zoomScale="75" zoomScaleNormal="75" workbookViewId="0">
      <selection activeCell="R52" sqref="R5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3.85546875" style="10" customWidth="1"/>
    <col min="9" max="9" width="1.7109375" customWidth="1"/>
    <col min="10" max="12" width="9.7109375" customWidth="1"/>
    <col min="13" max="13" width="10.7109375" customWidth="1"/>
  </cols>
  <sheetData>
    <row r="2" spans="1:13" x14ac:dyDescent="0.25">
      <c r="C2" s="89" t="s">
        <v>32</v>
      </c>
      <c r="D2" s="91"/>
      <c r="E2" s="12"/>
      <c r="F2" s="15" t="s">
        <v>36</v>
      </c>
      <c r="H2" s="15" t="s">
        <v>36</v>
      </c>
      <c r="J2" s="89" t="s">
        <v>38</v>
      </c>
      <c r="K2" s="90"/>
      <c r="L2" s="90"/>
      <c r="M2" s="91"/>
    </row>
    <row r="3" spans="1:13" ht="15.75" thickBot="1" x14ac:dyDescent="0.3">
      <c r="C3" s="92"/>
      <c r="D3" s="94"/>
      <c r="E3" s="12"/>
      <c r="F3" s="16" t="s">
        <v>37</v>
      </c>
      <c r="H3" s="16" t="s">
        <v>41</v>
      </c>
      <c r="J3" s="109"/>
      <c r="K3" s="110"/>
      <c r="L3" s="110"/>
      <c r="M3" s="111"/>
    </row>
    <row r="4" spans="1:13" ht="15" customHeight="1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23" t="str">
        <f>+'Leed Sheet (D)'!G4</f>
        <v>Ernest D.</v>
      </c>
      <c r="J4" s="95" t="s">
        <v>40</v>
      </c>
      <c r="K4" s="97" t="s">
        <v>31</v>
      </c>
      <c r="L4" s="97" t="s">
        <v>23</v>
      </c>
      <c r="M4" s="99" t="s">
        <v>39</v>
      </c>
    </row>
    <row r="5" spans="1:13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4" t="str">
        <f>+'Leed Sheet (D)'!G5</f>
        <v>COURSEY, Sr.</v>
      </c>
      <c r="J5" s="96"/>
      <c r="K5" s="98"/>
      <c r="L5" s="98"/>
      <c r="M5" s="100"/>
    </row>
    <row r="6" spans="1:13" x14ac:dyDescent="0.25">
      <c r="A6" t="s">
        <v>191</v>
      </c>
      <c r="C6" s="25">
        <v>29</v>
      </c>
      <c r="D6" s="25">
        <v>13</v>
      </c>
      <c r="E6" s="10"/>
      <c r="F6" s="25">
        <v>31</v>
      </c>
      <c r="G6" s="10"/>
      <c r="H6" s="25">
        <v>30</v>
      </c>
      <c r="J6" s="25">
        <v>42</v>
      </c>
      <c r="K6" s="86">
        <v>6</v>
      </c>
      <c r="L6" s="86">
        <v>209</v>
      </c>
      <c r="M6" s="86">
        <v>17</v>
      </c>
    </row>
    <row r="7" spans="1:13" x14ac:dyDescent="0.25">
      <c r="A7" t="s">
        <v>192</v>
      </c>
      <c r="C7" s="25">
        <v>25</v>
      </c>
      <c r="D7" s="25">
        <v>11</v>
      </c>
      <c r="E7" s="10"/>
      <c r="F7" s="25">
        <v>30</v>
      </c>
      <c r="G7" s="10"/>
      <c r="H7" s="25">
        <v>27</v>
      </c>
      <c r="J7" s="25">
        <v>38</v>
      </c>
      <c r="K7" s="87"/>
      <c r="L7" s="87"/>
      <c r="M7" s="87"/>
    </row>
    <row r="8" spans="1:13" x14ac:dyDescent="0.25">
      <c r="A8" t="s">
        <v>193</v>
      </c>
      <c r="C8" s="25">
        <v>18</v>
      </c>
      <c r="D8" s="25">
        <v>21</v>
      </c>
      <c r="E8" s="10"/>
      <c r="F8" s="25">
        <v>33</v>
      </c>
      <c r="G8" s="10"/>
      <c r="H8" s="25">
        <v>34</v>
      </c>
      <c r="J8" s="25">
        <v>41</v>
      </c>
      <c r="K8" s="87"/>
      <c r="L8" s="87"/>
      <c r="M8" s="87"/>
    </row>
    <row r="9" spans="1:13" x14ac:dyDescent="0.25">
      <c r="A9" t="s">
        <v>194</v>
      </c>
      <c r="C9" s="25">
        <v>26</v>
      </c>
      <c r="D9" s="25">
        <v>15</v>
      </c>
      <c r="E9" s="10"/>
      <c r="F9" s="25">
        <v>34</v>
      </c>
      <c r="G9" s="10"/>
      <c r="H9" s="25">
        <v>34</v>
      </c>
      <c r="J9" s="25">
        <v>42</v>
      </c>
      <c r="K9" s="87"/>
      <c r="L9" s="87"/>
      <c r="M9" s="87"/>
    </row>
    <row r="10" spans="1:13" x14ac:dyDescent="0.25">
      <c r="A10" t="s">
        <v>195</v>
      </c>
      <c r="C10" s="25">
        <v>22</v>
      </c>
      <c r="D10" s="25">
        <v>9</v>
      </c>
      <c r="E10" s="10"/>
      <c r="F10" s="25">
        <v>28</v>
      </c>
      <c r="G10" s="10"/>
      <c r="H10" s="25">
        <v>27</v>
      </c>
      <c r="J10" s="25">
        <v>34</v>
      </c>
      <c r="K10" s="88"/>
      <c r="L10" s="88"/>
      <c r="M10" s="88"/>
    </row>
    <row r="11" spans="1:13" ht="5.0999999999999996" customHeight="1" thickBot="1" x14ac:dyDescent="0.3">
      <c r="H11"/>
    </row>
    <row r="12" spans="1:13" ht="15.75" thickBot="1" x14ac:dyDescent="0.3">
      <c r="A12" s="6" t="s">
        <v>22</v>
      </c>
      <c r="C12" s="14">
        <f>+SUM(C6:C10)</f>
        <v>120</v>
      </c>
      <c r="D12" s="14">
        <f>+SUM(D6:D10)</f>
        <v>69</v>
      </c>
      <c r="F12" s="14">
        <f>+SUM(F6:F10)</f>
        <v>156</v>
      </c>
      <c r="H12" s="14">
        <f>+SUM(H6:H10)</f>
        <v>152</v>
      </c>
      <c r="J12" s="14">
        <f>+SUM(J6:J10)</f>
        <v>197</v>
      </c>
      <c r="K12" s="14">
        <f>+SUM(K6:K10)</f>
        <v>6</v>
      </c>
      <c r="L12" s="14">
        <f>+SUM(L6:L10)</f>
        <v>209</v>
      </c>
      <c r="M12" s="14">
        <f>+SUM(M6:M10)</f>
        <v>17</v>
      </c>
    </row>
    <row r="13" spans="1:13" x14ac:dyDescent="0.25">
      <c r="A13" s="4" t="s">
        <v>31</v>
      </c>
      <c r="C13" s="25">
        <v>3</v>
      </c>
      <c r="D13" s="25">
        <v>3</v>
      </c>
      <c r="E13" s="10"/>
      <c r="F13" s="25">
        <v>4</v>
      </c>
      <c r="G13" s="10"/>
      <c r="H13" s="25">
        <v>4</v>
      </c>
    </row>
    <row r="14" spans="1:13" x14ac:dyDescent="0.25">
      <c r="A14" s="4" t="s">
        <v>23</v>
      </c>
      <c r="C14" s="13">
        <v>128</v>
      </c>
      <c r="D14" s="13">
        <v>57</v>
      </c>
      <c r="E14" s="10"/>
      <c r="F14" s="13">
        <v>176</v>
      </c>
      <c r="G14" s="10"/>
      <c r="H14" s="13">
        <v>173</v>
      </c>
    </row>
    <row r="15" spans="1:13" ht="15.75" thickBot="1" x14ac:dyDescent="0.3">
      <c r="A15" s="9" t="s">
        <v>39</v>
      </c>
      <c r="C15" s="13">
        <v>10</v>
      </c>
      <c r="D15" s="13">
        <v>6</v>
      </c>
      <c r="E15" s="10"/>
      <c r="F15" s="13">
        <v>13</v>
      </c>
      <c r="G15" s="10"/>
      <c r="H15" s="13">
        <v>12</v>
      </c>
    </row>
    <row r="16" spans="1:13" ht="15.75" thickBot="1" x14ac:dyDescent="0.3">
      <c r="A16" s="7" t="s">
        <v>24</v>
      </c>
      <c r="C16" s="14">
        <f>+SUM(C12:C15)</f>
        <v>261</v>
      </c>
      <c r="D16" s="14">
        <f>+SUM(D12:D15)</f>
        <v>135</v>
      </c>
      <c r="F16" s="14">
        <f>+SUM(F12:F15)</f>
        <v>349</v>
      </c>
      <c r="H16" s="14">
        <f>+SUM(H12:H15)</f>
        <v>341</v>
      </c>
    </row>
  </sheetData>
  <mergeCells count="9">
    <mergeCell ref="L6:L10"/>
    <mergeCell ref="K6:K10"/>
    <mergeCell ref="M6:M10"/>
    <mergeCell ref="C2:D3"/>
    <mergeCell ref="J2:M3"/>
    <mergeCell ref="J4:J5"/>
    <mergeCell ref="K4:K5"/>
    <mergeCell ref="L4:L5"/>
    <mergeCell ref="M4:M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zoomScale="75" zoomScaleNormal="75" workbookViewId="0">
      <selection activeCell="C22" sqref="C22"/>
    </sheetView>
  </sheetViews>
  <sheetFormatPr defaultRowHeight="15" x14ac:dyDescent="0.25"/>
  <cols>
    <col min="1" max="1" width="24.28515625" bestFit="1" customWidth="1"/>
    <col min="2" max="2" width="1.7109375" customWidth="1"/>
    <col min="3" max="4" width="11.85546875" customWidth="1"/>
    <col min="5" max="5" width="1.7109375" customWidth="1"/>
    <col min="6" max="6" width="13.85546875" bestFit="1" customWidth="1"/>
    <col min="7" max="7" width="1.7109375" customWidth="1"/>
    <col min="8" max="8" width="11.85546875" customWidth="1"/>
    <col min="9" max="9" width="1.7109375" customWidth="1"/>
    <col min="10" max="12" width="9.7109375" customWidth="1"/>
    <col min="13" max="13" width="10.7109375" customWidth="1"/>
  </cols>
  <sheetData>
    <row r="2" spans="1:13" x14ac:dyDescent="0.25">
      <c r="C2" s="89" t="s">
        <v>32</v>
      </c>
      <c r="D2" s="91"/>
      <c r="E2" s="12"/>
      <c r="F2" s="15" t="s">
        <v>36</v>
      </c>
      <c r="H2" s="26" t="s">
        <v>198</v>
      </c>
      <c r="J2" s="89" t="s">
        <v>38</v>
      </c>
      <c r="K2" s="90"/>
      <c r="L2" s="90"/>
      <c r="M2" s="91"/>
    </row>
    <row r="3" spans="1:13" ht="15.75" thickBot="1" x14ac:dyDescent="0.3">
      <c r="C3" s="92"/>
      <c r="D3" s="94"/>
      <c r="E3" s="12"/>
      <c r="F3" s="16" t="s">
        <v>37</v>
      </c>
      <c r="H3" s="48" t="s">
        <v>199</v>
      </c>
      <c r="J3" s="92"/>
      <c r="K3" s="93"/>
      <c r="L3" s="93"/>
      <c r="M3" s="94"/>
    </row>
    <row r="4" spans="1:13" ht="15" customHeight="1" x14ac:dyDescent="0.25">
      <c r="C4" s="17" t="str">
        <f>+'Leed Sheet (D)'!B4</f>
        <v>Tim</v>
      </c>
      <c r="D4" s="19" t="str">
        <f>+'Leed Sheet (D)'!C4</f>
        <v>Carolyn</v>
      </c>
      <c r="E4" s="10"/>
      <c r="F4" s="23" t="str">
        <f>+'Leed Sheet (D)'!E4</f>
        <v>Habib</v>
      </c>
      <c r="H4" s="23" t="s">
        <v>170</v>
      </c>
      <c r="J4" s="95" t="s">
        <v>40</v>
      </c>
      <c r="K4" s="97" t="s">
        <v>31</v>
      </c>
      <c r="L4" s="97" t="s">
        <v>23</v>
      </c>
      <c r="M4" s="99" t="s">
        <v>39</v>
      </c>
    </row>
    <row r="5" spans="1:13" ht="15.75" thickBot="1" x14ac:dyDescent="0.3">
      <c r="C5" s="20" t="str">
        <f>+'Leed Sheet (D)'!B5</f>
        <v>ALEXANDER</v>
      </c>
      <c r="D5" s="22" t="str">
        <f>+'Leed Sheet (D)'!C5</f>
        <v>RUSH</v>
      </c>
      <c r="E5" s="10"/>
      <c r="F5" s="24" t="str">
        <f>+'Leed Sheet (D)'!E5</f>
        <v>REHMAN</v>
      </c>
      <c r="H5" s="24" t="s">
        <v>171</v>
      </c>
      <c r="J5" s="96"/>
      <c r="K5" s="98"/>
      <c r="L5" s="98"/>
      <c r="M5" s="100"/>
    </row>
    <row r="6" spans="1:13" x14ac:dyDescent="0.25">
      <c r="A6" t="s">
        <v>196</v>
      </c>
      <c r="C6" s="25">
        <v>19</v>
      </c>
      <c r="D6" s="25">
        <v>5</v>
      </c>
      <c r="E6" s="10"/>
      <c r="F6" s="25">
        <v>21</v>
      </c>
      <c r="G6" s="10"/>
      <c r="H6" s="25"/>
      <c r="J6" s="25">
        <v>24</v>
      </c>
      <c r="K6" s="86">
        <v>16</v>
      </c>
      <c r="L6" s="86">
        <v>76</v>
      </c>
      <c r="M6" s="86">
        <v>3</v>
      </c>
    </row>
    <row r="7" spans="1:13" x14ac:dyDescent="0.25">
      <c r="A7" t="s">
        <v>197</v>
      </c>
      <c r="C7" s="25">
        <v>43</v>
      </c>
      <c r="D7" s="25">
        <v>12</v>
      </c>
      <c r="E7" s="10"/>
      <c r="F7" s="25">
        <v>48</v>
      </c>
      <c r="G7" s="10"/>
      <c r="H7" s="25"/>
      <c r="J7" s="25">
        <v>56</v>
      </c>
      <c r="K7" s="88"/>
      <c r="L7" s="88"/>
      <c r="M7" s="88"/>
    </row>
    <row r="8" spans="1:13" ht="4.5" customHeight="1" thickBot="1" x14ac:dyDescent="0.3"/>
    <row r="9" spans="1:13" ht="15.75" thickBot="1" x14ac:dyDescent="0.3">
      <c r="A9" s="6" t="s">
        <v>22</v>
      </c>
      <c r="C9" s="14">
        <f>+SUM(C6:C7)</f>
        <v>62</v>
      </c>
      <c r="D9" s="14">
        <f>+SUM(D6:D7)</f>
        <v>17</v>
      </c>
      <c r="F9" s="14">
        <f>+SUM(F6:F7)</f>
        <v>69</v>
      </c>
      <c r="H9" s="14">
        <f>+SUM(H6:H7)</f>
        <v>0</v>
      </c>
      <c r="J9" s="14">
        <f>+SUM(J6:J7)</f>
        <v>80</v>
      </c>
      <c r="K9" s="14">
        <f>+SUM(K6:K7)</f>
        <v>16</v>
      </c>
      <c r="L9" s="14">
        <f>+SUM(L6:L7)</f>
        <v>76</v>
      </c>
      <c r="M9" s="14">
        <f>+SUM(M6:M7)</f>
        <v>3</v>
      </c>
    </row>
    <row r="10" spans="1:13" x14ac:dyDescent="0.25">
      <c r="A10" s="4" t="s">
        <v>31</v>
      </c>
      <c r="C10" s="25">
        <v>14</v>
      </c>
      <c r="D10" s="25">
        <v>2</v>
      </c>
      <c r="E10" s="10"/>
      <c r="F10" s="25">
        <v>15</v>
      </c>
      <c r="G10" s="10"/>
      <c r="H10" s="25"/>
    </row>
    <row r="11" spans="1:13" x14ac:dyDescent="0.25">
      <c r="A11" s="4" t="s">
        <v>23</v>
      </c>
      <c r="C11" s="13">
        <v>52</v>
      </c>
      <c r="D11" s="13">
        <v>18</v>
      </c>
      <c r="E11" s="10"/>
      <c r="F11" s="13">
        <v>73</v>
      </c>
      <c r="G11" s="10"/>
      <c r="H11" s="13"/>
    </row>
    <row r="12" spans="1:13" ht="15.75" thickBot="1" x14ac:dyDescent="0.3">
      <c r="A12" s="9" t="s">
        <v>39</v>
      </c>
      <c r="C12" s="13">
        <v>2</v>
      </c>
      <c r="D12" s="13">
        <v>1</v>
      </c>
      <c r="E12" s="10"/>
      <c r="F12" s="13">
        <v>2</v>
      </c>
      <c r="G12" s="10"/>
      <c r="H12" s="13"/>
    </row>
    <row r="13" spans="1:13" ht="15.75" thickBot="1" x14ac:dyDescent="0.3">
      <c r="A13" s="7" t="s">
        <v>24</v>
      </c>
      <c r="C13" s="14">
        <f>+SUM(C9:C12)</f>
        <v>130</v>
      </c>
      <c r="D13" s="14">
        <f>+SUM(D9:D12)</f>
        <v>38</v>
      </c>
      <c r="F13" s="14">
        <f>+SUM(F9:F12)</f>
        <v>159</v>
      </c>
      <c r="H13" s="14">
        <f>+SUM(H9:H12)</f>
        <v>0</v>
      </c>
    </row>
  </sheetData>
  <mergeCells count="9">
    <mergeCell ref="L6:L7"/>
    <mergeCell ref="K6:K7"/>
    <mergeCell ref="M6:M7"/>
    <mergeCell ref="C2:D3"/>
    <mergeCell ref="J2:M3"/>
    <mergeCell ref="J4:J5"/>
    <mergeCell ref="K4:K5"/>
    <mergeCell ref="L4:L5"/>
    <mergeCell ref="M4:M5"/>
  </mergeCells>
  <pageMargins left="0.7" right="0.7" top="0.75" bottom="0.75" header="0.3" footer="0.3"/>
  <pageSetup paperSize="5" scale="85" orientation="landscape" r:id="rId1"/>
  <headerFooter>
    <oddHeader>&amp;CDemocratic Primary Elections Results - June 7, 2022 
Prepared by the Office of Joseph J. Giralo, Atlantic County Clerk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0.28515625" customWidth="1"/>
    <col min="6" max="6" width="1.7109375" customWidth="1"/>
    <col min="7" max="7" width="13.7109375" customWidth="1"/>
    <col min="8" max="8" width="1.7109375" customWidth="1"/>
    <col min="9" max="9" width="15.85546875" customWidth="1"/>
    <col min="10" max="11" width="10.7109375" customWidth="1"/>
    <col min="12" max="12" width="13.85546875" customWidth="1"/>
    <col min="13" max="13" width="1.7109375" customWidth="1"/>
    <col min="14" max="14" width="13.140625" customWidth="1"/>
    <col min="15" max="15" width="1.7109375" customWidth="1"/>
    <col min="16" max="18" width="9.7109375" customWidth="1"/>
    <col min="19" max="19" width="10.7109375" customWidth="1"/>
  </cols>
  <sheetData>
    <row r="2" spans="1:19" ht="15" customHeight="1" x14ac:dyDescent="0.25">
      <c r="C2" s="89" t="s">
        <v>32</v>
      </c>
      <c r="D2" s="90"/>
      <c r="E2" s="91"/>
      <c r="F2" s="12"/>
      <c r="G2" s="105" t="s">
        <v>75</v>
      </c>
      <c r="I2" s="103" t="s">
        <v>33</v>
      </c>
      <c r="J2" s="103"/>
      <c r="K2" s="103"/>
      <c r="L2" s="103"/>
      <c r="N2" s="107" t="s">
        <v>74</v>
      </c>
      <c r="P2" s="89" t="s">
        <v>38</v>
      </c>
      <c r="Q2" s="90"/>
      <c r="R2" s="90"/>
      <c r="S2" s="91"/>
    </row>
    <row r="3" spans="1:19" ht="30.75" customHeight="1" thickBot="1" x14ac:dyDescent="0.3">
      <c r="C3" s="92"/>
      <c r="D3" s="93"/>
      <c r="E3" s="94"/>
      <c r="F3" s="12"/>
      <c r="G3" s="106"/>
      <c r="I3" s="104"/>
      <c r="J3" s="104"/>
      <c r="K3" s="104"/>
      <c r="L3" s="104"/>
      <c r="N3" s="108"/>
      <c r="P3" s="109"/>
      <c r="Q3" s="110"/>
      <c r="R3" s="110"/>
      <c r="S3" s="111"/>
    </row>
    <row r="4" spans="1:19" ht="15" customHeight="1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17" t="s">
        <v>279</v>
      </c>
      <c r="J4" s="18" t="s">
        <v>280</v>
      </c>
      <c r="K4" s="18" t="s">
        <v>281</v>
      </c>
      <c r="L4" s="19" t="s">
        <v>282</v>
      </c>
      <c r="M4" s="10"/>
      <c r="N4" s="23" t="s">
        <v>283</v>
      </c>
      <c r="O4" s="10"/>
      <c r="P4" s="95" t="s">
        <v>40</v>
      </c>
      <c r="Q4" s="97" t="s">
        <v>31</v>
      </c>
      <c r="R4" s="97" t="s">
        <v>23</v>
      </c>
      <c r="S4" s="99" t="s">
        <v>39</v>
      </c>
    </row>
    <row r="5" spans="1:19" ht="15.75" customHeight="1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0" t="s">
        <v>284</v>
      </c>
      <c r="J5" s="21" t="s">
        <v>285</v>
      </c>
      <c r="K5" s="21" t="s">
        <v>286</v>
      </c>
      <c r="L5" s="22" t="s">
        <v>287</v>
      </c>
      <c r="M5" s="10"/>
      <c r="N5" s="24" t="s">
        <v>288</v>
      </c>
      <c r="O5" s="10"/>
      <c r="P5" s="96"/>
      <c r="Q5" s="98"/>
      <c r="R5" s="98"/>
      <c r="S5" s="100"/>
    </row>
    <row r="6" spans="1:19" x14ac:dyDescent="0.25">
      <c r="A6" t="s">
        <v>71</v>
      </c>
      <c r="C6" s="25">
        <v>130</v>
      </c>
      <c r="D6" s="25">
        <v>66</v>
      </c>
      <c r="E6" s="25">
        <v>3</v>
      </c>
      <c r="F6" s="10"/>
      <c r="G6" s="25">
        <v>104</v>
      </c>
      <c r="H6" s="10"/>
      <c r="I6" s="25">
        <v>68</v>
      </c>
      <c r="J6" s="25">
        <v>61</v>
      </c>
      <c r="K6" s="25">
        <v>139</v>
      </c>
      <c r="L6" s="25">
        <v>138</v>
      </c>
      <c r="M6" s="10"/>
      <c r="N6" s="25">
        <v>156</v>
      </c>
      <c r="O6" s="10"/>
      <c r="P6" s="25">
        <v>217</v>
      </c>
      <c r="Q6" s="86">
        <v>22</v>
      </c>
      <c r="R6" s="86">
        <v>88</v>
      </c>
      <c r="S6" s="86">
        <v>7</v>
      </c>
    </row>
    <row r="7" spans="1:19" x14ac:dyDescent="0.25">
      <c r="A7" t="s">
        <v>72</v>
      </c>
      <c r="C7" s="13">
        <v>146</v>
      </c>
      <c r="D7" s="13">
        <v>79</v>
      </c>
      <c r="E7" s="13">
        <v>1</v>
      </c>
      <c r="F7" s="10"/>
      <c r="G7" s="13">
        <v>107</v>
      </c>
      <c r="H7" s="10"/>
      <c r="I7" s="13">
        <v>54</v>
      </c>
      <c r="J7" s="13">
        <v>49</v>
      </c>
      <c r="K7" s="13">
        <v>191</v>
      </c>
      <c r="L7" s="13">
        <v>189</v>
      </c>
      <c r="M7" s="10"/>
      <c r="N7" s="13">
        <v>199</v>
      </c>
      <c r="O7" s="10"/>
      <c r="P7" s="13">
        <v>250</v>
      </c>
      <c r="Q7" s="88"/>
      <c r="R7" s="88"/>
      <c r="S7" s="88"/>
    </row>
    <row r="8" spans="1:19" ht="5.0999999999999996" customHeight="1" thickBot="1" x14ac:dyDescent="0.3"/>
    <row r="9" spans="1:19" ht="15.75" thickBot="1" x14ac:dyDescent="0.3">
      <c r="A9" s="6" t="s">
        <v>22</v>
      </c>
      <c r="C9" s="14">
        <f>+SUM(C6:C7)</f>
        <v>276</v>
      </c>
      <c r="D9" s="14">
        <f>+SUM(D6:D7)</f>
        <v>145</v>
      </c>
      <c r="E9" s="14">
        <f>+SUM(E6:E7)</f>
        <v>4</v>
      </c>
      <c r="G9" s="14">
        <f>+SUM(G6:G7)</f>
        <v>211</v>
      </c>
      <c r="I9" s="14">
        <f>+SUM(I6:I7)</f>
        <v>122</v>
      </c>
      <c r="J9" s="14">
        <f>+SUM(J6:J7)</f>
        <v>110</v>
      </c>
      <c r="K9" s="14">
        <f>+SUM(K6:K7)</f>
        <v>330</v>
      </c>
      <c r="L9" s="14">
        <f>+SUM(L6:L7)</f>
        <v>327</v>
      </c>
      <c r="N9" s="14">
        <f>+SUM(N6:N7)</f>
        <v>355</v>
      </c>
      <c r="P9" s="14">
        <f>+SUM(P6:P7)</f>
        <v>467</v>
      </c>
      <c r="Q9" s="14">
        <f>+SUM(Q6:Q7)</f>
        <v>22</v>
      </c>
      <c r="R9" s="14">
        <f>+SUM(R6:R7)</f>
        <v>88</v>
      </c>
      <c r="S9" s="14">
        <f>+SUM(S6:S7)</f>
        <v>7</v>
      </c>
    </row>
    <row r="10" spans="1:19" x14ac:dyDescent="0.25">
      <c r="A10" s="4" t="s">
        <v>31</v>
      </c>
      <c r="C10" s="25">
        <v>17</v>
      </c>
      <c r="D10" s="25">
        <v>5</v>
      </c>
      <c r="E10" s="25">
        <v>0</v>
      </c>
      <c r="F10" s="10"/>
      <c r="G10" s="25">
        <v>8</v>
      </c>
      <c r="H10" s="10"/>
      <c r="I10" s="25">
        <v>3</v>
      </c>
      <c r="J10" s="25">
        <v>2</v>
      </c>
      <c r="K10" s="25">
        <v>19</v>
      </c>
      <c r="L10" s="25">
        <v>19</v>
      </c>
      <c r="M10" s="10"/>
      <c r="N10" s="25">
        <v>21</v>
      </c>
      <c r="O10" s="10"/>
    </row>
    <row r="11" spans="1:19" x14ac:dyDescent="0.25">
      <c r="A11" s="4" t="s">
        <v>23</v>
      </c>
      <c r="B11" t="s">
        <v>289</v>
      </c>
      <c r="C11" s="13">
        <v>55</v>
      </c>
      <c r="D11" s="13">
        <v>22</v>
      </c>
      <c r="E11" s="13">
        <v>1</v>
      </c>
      <c r="F11" s="10"/>
      <c r="G11" s="13">
        <v>50</v>
      </c>
      <c r="H11" s="10"/>
      <c r="I11" s="13">
        <v>19</v>
      </c>
      <c r="J11" s="13">
        <v>19</v>
      </c>
      <c r="K11" s="13">
        <v>62</v>
      </c>
      <c r="L11" s="13">
        <v>61</v>
      </c>
      <c r="M11" s="10"/>
      <c r="N11" s="13">
        <v>69</v>
      </c>
      <c r="O11" s="10"/>
    </row>
    <row r="12" spans="1:19" ht="15.75" thickBot="1" x14ac:dyDescent="0.3">
      <c r="A12" s="9" t="s">
        <v>39</v>
      </c>
      <c r="C12" s="13">
        <v>2</v>
      </c>
      <c r="D12" s="13">
        <v>4</v>
      </c>
      <c r="E12" s="13">
        <v>1</v>
      </c>
      <c r="F12" s="10"/>
      <c r="G12" s="13">
        <v>1</v>
      </c>
      <c r="H12" s="10"/>
      <c r="I12" s="13">
        <v>0</v>
      </c>
      <c r="J12" s="13">
        <v>1</v>
      </c>
      <c r="K12" s="13">
        <v>6</v>
      </c>
      <c r="L12" s="13">
        <v>6</v>
      </c>
      <c r="M12" s="10"/>
      <c r="N12" s="13">
        <v>6</v>
      </c>
      <c r="O12" s="10"/>
    </row>
    <row r="13" spans="1:19" ht="15.75" thickBot="1" x14ac:dyDescent="0.3">
      <c r="A13" s="7" t="s">
        <v>24</v>
      </c>
      <c r="C13" s="14">
        <f>+SUM(C9:C12)</f>
        <v>350</v>
      </c>
      <c r="D13" s="14">
        <f>+SUM(D9:D12)</f>
        <v>176</v>
      </c>
      <c r="E13" s="14">
        <f>+SUM(E9:E12)</f>
        <v>6</v>
      </c>
      <c r="G13" s="14">
        <f>+SUM(G9:G12)</f>
        <v>270</v>
      </c>
      <c r="I13" s="14">
        <f>+SUM(I9:I12)</f>
        <v>144</v>
      </c>
      <c r="J13" s="14">
        <f>+SUM(J9:J12)</f>
        <v>132</v>
      </c>
      <c r="K13" s="14">
        <f>+SUM(K9:K12)</f>
        <v>417</v>
      </c>
      <c r="L13" s="14">
        <f>+SUM(L9:L12)</f>
        <v>413</v>
      </c>
      <c r="N13" s="14">
        <f>+SUM(N9:N12)</f>
        <v>451</v>
      </c>
    </row>
  </sheetData>
  <mergeCells count="12">
    <mergeCell ref="Q6:Q7"/>
    <mergeCell ref="R6:R7"/>
    <mergeCell ref="S6:S7"/>
    <mergeCell ref="C2:E3"/>
    <mergeCell ref="G2:G3"/>
    <mergeCell ref="I2:L3"/>
    <mergeCell ref="N2:N3"/>
    <mergeCell ref="P2:S3"/>
    <mergeCell ref="P4:P5"/>
    <mergeCell ref="Q4:Q5"/>
    <mergeCell ref="R4:R5"/>
    <mergeCell ref="S4:S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"/>
  <sheetViews>
    <sheetView zoomScale="75" zoomScaleNormal="75" workbookViewId="0">
      <selection activeCell="G14" sqref="G14"/>
    </sheetView>
  </sheetViews>
  <sheetFormatPr defaultRowHeight="15" x14ac:dyDescent="0.25"/>
  <cols>
    <col min="1" max="1" width="28.140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10" width="10.7109375" customWidth="1"/>
    <col min="11" max="11" width="1.7109375" customWidth="1"/>
    <col min="12" max="14" width="9.7109375" customWidth="1"/>
    <col min="15" max="15" width="10.7109375" customWidth="1"/>
  </cols>
  <sheetData>
    <row r="2" spans="1:15" x14ac:dyDescent="0.25">
      <c r="C2" s="89" t="s">
        <v>32</v>
      </c>
      <c r="D2" s="90"/>
      <c r="E2" s="91"/>
      <c r="F2" s="12"/>
      <c r="G2" s="15" t="s">
        <v>36</v>
      </c>
      <c r="I2" s="103" t="s">
        <v>109</v>
      </c>
      <c r="J2" s="103"/>
      <c r="L2" s="89" t="s">
        <v>38</v>
      </c>
      <c r="M2" s="90"/>
      <c r="N2" s="90"/>
      <c r="O2" s="91"/>
    </row>
    <row r="3" spans="1:15" ht="15.75" thickBot="1" x14ac:dyDescent="0.3">
      <c r="C3" s="92"/>
      <c r="D3" s="93"/>
      <c r="E3" s="94"/>
      <c r="F3" s="12"/>
      <c r="G3" s="16" t="s">
        <v>37</v>
      </c>
      <c r="I3" s="104"/>
      <c r="J3" s="104"/>
      <c r="L3" s="92"/>
      <c r="M3" s="93"/>
      <c r="N3" s="93"/>
      <c r="O3" s="94"/>
    </row>
    <row r="4" spans="1:15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17" t="s">
        <v>290</v>
      </c>
      <c r="J4" s="19" t="s">
        <v>291</v>
      </c>
      <c r="L4" s="95" t="s">
        <v>40</v>
      </c>
      <c r="M4" s="97" t="s">
        <v>31</v>
      </c>
      <c r="N4" s="97" t="s">
        <v>23</v>
      </c>
      <c r="O4" s="99" t="s">
        <v>39</v>
      </c>
    </row>
    <row r="5" spans="1:15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0" t="s">
        <v>292</v>
      </c>
      <c r="J5" s="22" t="s">
        <v>293</v>
      </c>
      <c r="L5" s="96"/>
      <c r="M5" s="98"/>
      <c r="N5" s="98"/>
      <c r="O5" s="100"/>
    </row>
    <row r="6" spans="1:15" x14ac:dyDescent="0.25">
      <c r="A6" t="s">
        <v>76</v>
      </c>
      <c r="C6" s="25">
        <v>78</v>
      </c>
      <c r="D6" s="25">
        <v>4</v>
      </c>
      <c r="E6" s="25">
        <v>0</v>
      </c>
      <c r="F6" s="10"/>
      <c r="G6" s="25">
        <v>68</v>
      </c>
      <c r="H6" s="10"/>
      <c r="I6" s="25">
        <v>70</v>
      </c>
      <c r="J6" s="25">
        <v>63</v>
      </c>
      <c r="L6" s="25">
        <v>86</v>
      </c>
      <c r="M6" s="86">
        <v>8</v>
      </c>
      <c r="N6" s="86">
        <v>68</v>
      </c>
      <c r="O6" s="86">
        <v>5</v>
      </c>
    </row>
    <row r="7" spans="1:15" x14ac:dyDescent="0.25">
      <c r="A7" t="s">
        <v>77</v>
      </c>
      <c r="C7" s="25">
        <v>113</v>
      </c>
      <c r="D7" s="25">
        <v>7</v>
      </c>
      <c r="E7" s="25">
        <v>1</v>
      </c>
      <c r="F7" s="10"/>
      <c r="G7" s="25">
        <v>113</v>
      </c>
      <c r="H7" s="10"/>
      <c r="I7" s="25">
        <v>116</v>
      </c>
      <c r="J7" s="25">
        <v>106</v>
      </c>
      <c r="L7" s="25">
        <v>122</v>
      </c>
      <c r="M7" s="87"/>
      <c r="N7" s="87"/>
      <c r="O7" s="87"/>
    </row>
    <row r="8" spans="1:15" x14ac:dyDescent="0.25">
      <c r="A8" t="s">
        <v>78</v>
      </c>
      <c r="C8" s="25">
        <v>35</v>
      </c>
      <c r="D8" s="25">
        <v>4</v>
      </c>
      <c r="E8" s="25">
        <v>5</v>
      </c>
      <c r="F8" s="10"/>
      <c r="G8" s="25">
        <v>39</v>
      </c>
      <c r="H8" s="10"/>
      <c r="I8" s="25">
        <v>36</v>
      </c>
      <c r="J8" s="25">
        <v>35</v>
      </c>
      <c r="L8" s="25">
        <v>44</v>
      </c>
      <c r="M8" s="87"/>
      <c r="N8" s="87"/>
      <c r="O8" s="87"/>
    </row>
    <row r="9" spans="1:15" x14ac:dyDescent="0.25">
      <c r="A9" t="s">
        <v>79</v>
      </c>
      <c r="C9" s="13">
        <v>57</v>
      </c>
      <c r="D9" s="13">
        <v>4</v>
      </c>
      <c r="E9" s="13">
        <v>1</v>
      </c>
      <c r="F9" s="10"/>
      <c r="G9" s="13">
        <v>58</v>
      </c>
      <c r="H9" s="10"/>
      <c r="I9" s="13">
        <v>56</v>
      </c>
      <c r="J9" s="13">
        <v>52</v>
      </c>
      <c r="L9" s="13">
        <v>62</v>
      </c>
      <c r="M9" s="88"/>
      <c r="N9" s="88"/>
      <c r="O9" s="88"/>
    </row>
    <row r="10" spans="1:15" ht="5.0999999999999996" customHeight="1" thickBot="1" x14ac:dyDescent="0.3"/>
    <row r="11" spans="1:15" ht="15.75" thickBot="1" x14ac:dyDescent="0.3">
      <c r="A11" s="6" t="s">
        <v>22</v>
      </c>
      <c r="C11" s="14">
        <f>+SUM(C6:C9)</f>
        <v>283</v>
      </c>
      <c r="D11" s="14">
        <f>+SUM(D6:D9)</f>
        <v>19</v>
      </c>
      <c r="E11" s="14">
        <f>+SUM(E6:E9)</f>
        <v>7</v>
      </c>
      <c r="G11" s="14">
        <f>+SUM(G6:G9)</f>
        <v>278</v>
      </c>
      <c r="I11" s="14">
        <f>+SUM(I6:I9)</f>
        <v>278</v>
      </c>
      <c r="J11" s="14">
        <f>+SUM(J6:J9)</f>
        <v>256</v>
      </c>
      <c r="L11" s="14">
        <f>+SUM(L6:L9)</f>
        <v>314</v>
      </c>
      <c r="M11" s="14">
        <f>+SUM(M6:M9)</f>
        <v>8</v>
      </c>
      <c r="N11" s="14">
        <f>+SUM(N6:N9)</f>
        <v>68</v>
      </c>
      <c r="O11" s="14">
        <f>+SUM(O6:O9)</f>
        <v>5</v>
      </c>
    </row>
    <row r="12" spans="1:15" x14ac:dyDescent="0.25">
      <c r="A12" s="4" t="s">
        <v>31</v>
      </c>
      <c r="C12" s="25">
        <v>7</v>
      </c>
      <c r="D12" s="25">
        <v>0</v>
      </c>
      <c r="E12" s="25">
        <v>1</v>
      </c>
      <c r="F12" s="10"/>
      <c r="G12" s="25">
        <v>7</v>
      </c>
      <c r="H12" s="10"/>
      <c r="I12" s="25">
        <v>7</v>
      </c>
      <c r="J12" s="25">
        <v>8</v>
      </c>
    </row>
    <row r="13" spans="1:15" x14ac:dyDescent="0.25">
      <c r="A13" s="4" t="s">
        <v>23</v>
      </c>
      <c r="C13" s="13">
        <v>60</v>
      </c>
      <c r="D13" s="13">
        <v>2</v>
      </c>
      <c r="E13" s="13">
        <v>1</v>
      </c>
      <c r="F13" s="10"/>
      <c r="G13" s="13">
        <v>58</v>
      </c>
      <c r="H13" s="10"/>
      <c r="I13" s="13">
        <v>58</v>
      </c>
      <c r="J13" s="13">
        <v>58</v>
      </c>
    </row>
    <row r="14" spans="1:15" ht="15.75" thickBot="1" x14ac:dyDescent="0.3">
      <c r="A14" s="9" t="s">
        <v>39</v>
      </c>
      <c r="C14" s="13">
        <v>5</v>
      </c>
      <c r="D14" s="13">
        <v>0</v>
      </c>
      <c r="E14" s="13">
        <v>0</v>
      </c>
      <c r="F14" s="10"/>
      <c r="G14" s="13">
        <v>4</v>
      </c>
      <c r="H14" s="10"/>
      <c r="I14" s="13">
        <v>4</v>
      </c>
      <c r="J14" s="13">
        <v>4</v>
      </c>
    </row>
    <row r="15" spans="1:15" ht="15.75" thickBot="1" x14ac:dyDescent="0.3">
      <c r="A15" s="7" t="s">
        <v>24</v>
      </c>
      <c r="C15" s="14">
        <f>+SUM(C11:C14)</f>
        <v>355</v>
      </c>
      <c r="D15" s="14">
        <f>+SUM(D11:D14)</f>
        <v>21</v>
      </c>
      <c r="E15" s="14">
        <f>+SUM(E11:E14)</f>
        <v>9</v>
      </c>
      <c r="G15" s="14">
        <f>+SUM(G11:G14)</f>
        <v>347</v>
      </c>
      <c r="I15" s="14">
        <f>+SUM(I11:I14)</f>
        <v>347</v>
      </c>
      <c r="J15" s="14">
        <f>+SUM(J11:J14)</f>
        <v>326</v>
      </c>
    </row>
  </sheetData>
  <mergeCells count="10">
    <mergeCell ref="M6:M9"/>
    <mergeCell ref="N6:N9"/>
    <mergeCell ref="O6:O9"/>
    <mergeCell ref="C2:E3"/>
    <mergeCell ref="I2:J3"/>
    <mergeCell ref="L2:O3"/>
    <mergeCell ref="L4:L5"/>
    <mergeCell ref="M4:M5"/>
    <mergeCell ref="N4:N5"/>
    <mergeCell ref="O4:O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2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3.85546875" style="10" customWidth="1"/>
    <col min="10" max="10" width="1.7109375" customWidth="1"/>
    <col min="11" max="11" width="14.42578125" customWidth="1"/>
    <col min="12" max="12" width="1.7109375" customWidth="1"/>
    <col min="13" max="15" width="9.7109375" customWidth="1"/>
    <col min="16" max="16" width="11.42578125" bestFit="1" customWidth="1"/>
  </cols>
  <sheetData>
    <row r="2" spans="1:16" x14ac:dyDescent="0.25">
      <c r="C2" s="89" t="s">
        <v>32</v>
      </c>
      <c r="D2" s="90"/>
      <c r="E2" s="91"/>
      <c r="F2" s="12"/>
      <c r="G2" s="15" t="s">
        <v>36</v>
      </c>
      <c r="I2" s="104" t="s">
        <v>73</v>
      </c>
      <c r="K2" s="103" t="s">
        <v>33</v>
      </c>
      <c r="M2" s="89" t="s">
        <v>38</v>
      </c>
      <c r="N2" s="90"/>
      <c r="O2" s="90"/>
      <c r="P2" s="91"/>
    </row>
    <row r="3" spans="1:16" ht="15.75" thickBot="1" x14ac:dyDescent="0.3">
      <c r="C3" s="92"/>
      <c r="D3" s="93"/>
      <c r="E3" s="94"/>
      <c r="F3" s="12"/>
      <c r="G3" s="16" t="s">
        <v>37</v>
      </c>
      <c r="I3" s="112"/>
      <c r="K3" s="104"/>
      <c r="M3" s="92"/>
      <c r="N3" s="93"/>
      <c r="O3" s="93"/>
      <c r="P3" s="94"/>
    </row>
    <row r="4" spans="1:16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23" t="s">
        <v>294</v>
      </c>
      <c r="K4" s="23" t="s">
        <v>244</v>
      </c>
      <c r="M4" s="95" t="s">
        <v>40</v>
      </c>
      <c r="N4" s="97" t="s">
        <v>31</v>
      </c>
      <c r="O4" s="97" t="s">
        <v>23</v>
      </c>
      <c r="P4" s="99" t="s">
        <v>39</v>
      </c>
    </row>
    <row r="5" spans="1:16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4" t="s">
        <v>295</v>
      </c>
      <c r="K5" s="24" t="s">
        <v>296</v>
      </c>
      <c r="M5" s="96"/>
      <c r="N5" s="98"/>
      <c r="O5" s="98"/>
      <c r="P5" s="100"/>
    </row>
    <row r="6" spans="1:16" x14ac:dyDescent="0.25">
      <c r="A6" t="s">
        <v>6</v>
      </c>
      <c r="C6" s="25">
        <v>69</v>
      </c>
      <c r="D6" s="25">
        <v>2</v>
      </c>
      <c r="E6" s="25">
        <v>2</v>
      </c>
      <c r="F6" s="10"/>
      <c r="G6" s="25">
        <v>68</v>
      </c>
      <c r="H6" s="10"/>
      <c r="I6" s="51">
        <v>68</v>
      </c>
      <c r="J6" s="10"/>
      <c r="K6" s="51">
        <v>67</v>
      </c>
      <c r="M6" s="25">
        <v>79</v>
      </c>
      <c r="N6" s="25">
        <v>1</v>
      </c>
      <c r="O6" s="25">
        <v>6</v>
      </c>
      <c r="P6" s="25">
        <v>0</v>
      </c>
    </row>
    <row r="7" spans="1:16" ht="5.0999999999999996" customHeight="1" thickBot="1" x14ac:dyDescent="0.3">
      <c r="I7"/>
    </row>
    <row r="8" spans="1:16" ht="15.75" thickBot="1" x14ac:dyDescent="0.3">
      <c r="A8" s="6" t="s">
        <v>22</v>
      </c>
      <c r="C8" s="14">
        <f>+SUM(C6:C6)</f>
        <v>69</v>
      </c>
      <c r="D8" s="14">
        <f>+SUM(D6:D6)</f>
        <v>2</v>
      </c>
      <c r="E8" s="14">
        <f>+SUM(E6:E6)</f>
        <v>2</v>
      </c>
      <c r="G8" s="14">
        <f>+SUM(G6:G6)</f>
        <v>68</v>
      </c>
      <c r="I8" s="14">
        <f>+SUM(I6:I6)</f>
        <v>68</v>
      </c>
      <c r="K8" s="14">
        <f>+SUM(K6:K6)</f>
        <v>67</v>
      </c>
      <c r="M8" s="14">
        <f>+SUM(M6:M6)</f>
        <v>79</v>
      </c>
      <c r="N8" s="14">
        <f>+SUM(N6:N6)</f>
        <v>1</v>
      </c>
      <c r="O8" s="14">
        <f>+SUM(O6:O6)</f>
        <v>6</v>
      </c>
      <c r="P8" s="14">
        <f>+SUM(P6:P6)</f>
        <v>0</v>
      </c>
    </row>
    <row r="9" spans="1:16" x14ac:dyDescent="0.25">
      <c r="A9" s="4" t="s">
        <v>31</v>
      </c>
      <c r="C9" s="25">
        <v>0</v>
      </c>
      <c r="D9" s="25">
        <v>1</v>
      </c>
      <c r="E9" s="25">
        <v>0</v>
      </c>
      <c r="F9" s="10"/>
      <c r="G9" s="25">
        <v>0</v>
      </c>
      <c r="H9" s="10"/>
      <c r="I9" s="25">
        <v>0</v>
      </c>
      <c r="J9" s="10"/>
      <c r="K9" s="25">
        <v>0</v>
      </c>
    </row>
    <row r="10" spans="1:16" x14ac:dyDescent="0.25">
      <c r="A10" s="4" t="s">
        <v>23</v>
      </c>
      <c r="C10" s="13">
        <v>5</v>
      </c>
      <c r="D10" s="13">
        <v>0</v>
      </c>
      <c r="E10" s="13">
        <v>0</v>
      </c>
      <c r="F10" s="10"/>
      <c r="G10" s="13">
        <v>4</v>
      </c>
      <c r="H10" s="10"/>
      <c r="I10" s="13">
        <v>4</v>
      </c>
      <c r="J10" s="10"/>
      <c r="K10" s="13">
        <v>3</v>
      </c>
    </row>
    <row r="11" spans="1:16" ht="15.75" thickBot="1" x14ac:dyDescent="0.3">
      <c r="A11" s="9" t="s">
        <v>39</v>
      </c>
      <c r="C11" s="13">
        <v>0</v>
      </c>
      <c r="D11" s="13">
        <v>0</v>
      </c>
      <c r="E11" s="13">
        <v>0</v>
      </c>
      <c r="F11" s="10"/>
      <c r="G11" s="13">
        <v>0</v>
      </c>
      <c r="H11" s="10"/>
      <c r="I11" s="13">
        <v>0</v>
      </c>
      <c r="J11" s="10"/>
      <c r="K11" s="13">
        <v>0</v>
      </c>
    </row>
    <row r="12" spans="1:16" ht="15.75" thickBot="1" x14ac:dyDescent="0.3">
      <c r="A12" s="7" t="s">
        <v>24</v>
      </c>
      <c r="C12" s="14">
        <f>+SUM(C8:C11)</f>
        <v>74</v>
      </c>
      <c r="D12" s="14">
        <f>+SUM(D8:D11)</f>
        <v>3</v>
      </c>
      <c r="E12" s="14">
        <f>+SUM(E8:E11)</f>
        <v>2</v>
      </c>
      <c r="G12" s="14">
        <f>+SUM(G8:G11)</f>
        <v>72</v>
      </c>
      <c r="I12" s="14">
        <f>+SUM(I8:I11)</f>
        <v>72</v>
      </c>
      <c r="K12" s="14">
        <f>SUM(K8:K11)</f>
        <v>70</v>
      </c>
    </row>
  </sheetData>
  <mergeCells count="8">
    <mergeCell ref="C2:E3"/>
    <mergeCell ref="I2:I3"/>
    <mergeCell ref="K2:K3"/>
    <mergeCell ref="M2:P3"/>
    <mergeCell ref="M4:M5"/>
    <mergeCell ref="N4:N5"/>
    <mergeCell ref="O4:O5"/>
    <mergeCell ref="P4:P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7"/>
  <sheetViews>
    <sheetView zoomScale="75" zoomScaleNormal="75" workbookViewId="0">
      <selection activeCell="G14" sqref="G14"/>
    </sheetView>
  </sheetViews>
  <sheetFormatPr defaultRowHeight="15" x14ac:dyDescent="0.25"/>
  <cols>
    <col min="1" max="1" width="24.28515625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0.7109375" style="10" customWidth="1"/>
    <col min="10" max="11" width="10.7109375" customWidth="1"/>
    <col min="12" max="12" width="1.7109375" customWidth="1"/>
    <col min="13" max="15" width="9.7109375" customWidth="1"/>
    <col min="16" max="16" width="10.7109375" customWidth="1"/>
  </cols>
  <sheetData>
    <row r="2" spans="1:16" x14ac:dyDescent="0.25">
      <c r="C2" s="89" t="s">
        <v>32</v>
      </c>
      <c r="D2" s="90"/>
      <c r="E2" s="91"/>
      <c r="F2" s="12"/>
      <c r="G2" s="15" t="s">
        <v>36</v>
      </c>
      <c r="I2" s="89" t="s">
        <v>86</v>
      </c>
      <c r="J2" s="90"/>
      <c r="K2" s="91"/>
      <c r="M2" s="89" t="s">
        <v>38</v>
      </c>
      <c r="N2" s="90"/>
      <c r="O2" s="90"/>
      <c r="P2" s="91"/>
    </row>
    <row r="3" spans="1:16" ht="15.75" thickBot="1" x14ac:dyDescent="0.3">
      <c r="C3" s="92"/>
      <c r="D3" s="93"/>
      <c r="E3" s="94"/>
      <c r="F3" s="12"/>
      <c r="G3" s="16" t="s">
        <v>37</v>
      </c>
      <c r="I3" s="92"/>
      <c r="J3" s="93"/>
      <c r="K3" s="94"/>
      <c r="M3" s="92"/>
      <c r="N3" s="93"/>
      <c r="O3" s="93"/>
      <c r="P3" s="94"/>
    </row>
    <row r="4" spans="1:16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17" t="s">
        <v>297</v>
      </c>
      <c r="J4" s="18" t="s">
        <v>298</v>
      </c>
      <c r="K4" s="19" t="s">
        <v>299</v>
      </c>
      <c r="M4" s="95" t="s">
        <v>40</v>
      </c>
      <c r="N4" s="97" t="s">
        <v>31</v>
      </c>
      <c r="O4" s="97" t="s">
        <v>23</v>
      </c>
      <c r="P4" s="99" t="s">
        <v>39</v>
      </c>
    </row>
    <row r="5" spans="1:16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0" t="s">
        <v>300</v>
      </c>
      <c r="J5" s="21" t="s">
        <v>301</v>
      </c>
      <c r="K5" s="22" t="s">
        <v>302</v>
      </c>
      <c r="M5" s="96"/>
      <c r="N5" s="98"/>
      <c r="O5" s="98"/>
      <c r="P5" s="100"/>
    </row>
    <row r="6" spans="1:16" x14ac:dyDescent="0.25">
      <c r="A6" t="s">
        <v>80</v>
      </c>
      <c r="C6" s="25">
        <v>6</v>
      </c>
      <c r="D6" s="25">
        <v>0</v>
      </c>
      <c r="E6" s="25">
        <v>0</v>
      </c>
      <c r="F6" s="10"/>
      <c r="G6" s="25">
        <v>6</v>
      </c>
      <c r="H6" s="10"/>
      <c r="I6" s="25">
        <v>6</v>
      </c>
      <c r="J6" s="25">
        <v>6</v>
      </c>
      <c r="K6" s="25">
        <v>6</v>
      </c>
      <c r="M6" s="25">
        <v>6</v>
      </c>
      <c r="N6" s="86">
        <v>4</v>
      </c>
      <c r="O6" s="86">
        <v>26</v>
      </c>
      <c r="P6" s="86">
        <v>1</v>
      </c>
    </row>
    <row r="7" spans="1:16" x14ac:dyDescent="0.25">
      <c r="A7" t="s">
        <v>81</v>
      </c>
      <c r="C7" s="25">
        <v>29</v>
      </c>
      <c r="D7" s="25">
        <v>2</v>
      </c>
      <c r="E7" s="25">
        <v>0</v>
      </c>
      <c r="F7" s="10"/>
      <c r="G7" s="25">
        <v>27</v>
      </c>
      <c r="H7" s="10"/>
      <c r="I7" s="25">
        <v>25</v>
      </c>
      <c r="J7" s="25">
        <v>25</v>
      </c>
      <c r="K7" s="25">
        <v>26</v>
      </c>
      <c r="M7" s="25">
        <v>31</v>
      </c>
      <c r="N7" s="87"/>
      <c r="O7" s="87"/>
      <c r="P7" s="87"/>
    </row>
    <row r="8" spans="1:16" x14ac:dyDescent="0.25">
      <c r="A8" t="s">
        <v>82</v>
      </c>
      <c r="C8" s="25">
        <v>28</v>
      </c>
      <c r="D8" s="25">
        <v>4</v>
      </c>
      <c r="E8" s="25">
        <v>0</v>
      </c>
      <c r="F8" s="10"/>
      <c r="G8" s="25">
        <v>28</v>
      </c>
      <c r="H8" s="10"/>
      <c r="I8" s="25">
        <v>26</v>
      </c>
      <c r="J8" s="25">
        <v>22</v>
      </c>
      <c r="K8" s="25">
        <v>25</v>
      </c>
      <c r="M8" s="25">
        <v>33</v>
      </c>
      <c r="N8" s="87"/>
      <c r="O8" s="87"/>
      <c r="P8" s="87"/>
    </row>
    <row r="9" spans="1:16" x14ac:dyDescent="0.25">
      <c r="A9" t="s">
        <v>83</v>
      </c>
      <c r="C9" s="25">
        <v>12</v>
      </c>
      <c r="D9" s="25">
        <v>3</v>
      </c>
      <c r="E9" s="25">
        <v>0</v>
      </c>
      <c r="F9" s="10"/>
      <c r="G9" s="25">
        <v>11</v>
      </c>
      <c r="H9" s="10"/>
      <c r="I9" s="25">
        <v>11</v>
      </c>
      <c r="J9" s="25">
        <v>11</v>
      </c>
      <c r="K9" s="25">
        <v>8</v>
      </c>
      <c r="M9" s="25">
        <v>15</v>
      </c>
      <c r="N9" s="87"/>
      <c r="O9" s="87"/>
      <c r="P9" s="87"/>
    </row>
    <row r="10" spans="1:16" x14ac:dyDescent="0.25">
      <c r="A10" t="s">
        <v>84</v>
      </c>
      <c r="C10" s="25">
        <v>16</v>
      </c>
      <c r="D10" s="25">
        <v>1</v>
      </c>
      <c r="E10" s="25">
        <v>0</v>
      </c>
      <c r="F10" s="10"/>
      <c r="G10" s="25">
        <v>17</v>
      </c>
      <c r="H10" s="10"/>
      <c r="I10" s="25">
        <v>15</v>
      </c>
      <c r="J10" s="25">
        <v>15</v>
      </c>
      <c r="K10" s="25">
        <v>17</v>
      </c>
      <c r="M10" s="25">
        <v>17</v>
      </c>
      <c r="N10" s="87"/>
      <c r="O10" s="87"/>
      <c r="P10" s="87"/>
    </row>
    <row r="11" spans="1:16" x14ac:dyDescent="0.25">
      <c r="A11" t="s">
        <v>85</v>
      </c>
      <c r="C11" s="25">
        <v>9</v>
      </c>
      <c r="D11" s="25">
        <v>2</v>
      </c>
      <c r="E11" s="25">
        <v>1</v>
      </c>
      <c r="F11" s="10"/>
      <c r="G11" s="25">
        <v>11</v>
      </c>
      <c r="H11" s="10"/>
      <c r="I11" s="25">
        <v>10</v>
      </c>
      <c r="J11" s="25">
        <v>11</v>
      </c>
      <c r="K11" s="25">
        <v>12</v>
      </c>
      <c r="M11" s="25">
        <v>13</v>
      </c>
      <c r="N11" s="88"/>
      <c r="O11" s="88"/>
      <c r="P11" s="88"/>
    </row>
    <row r="12" spans="1:16" ht="5.0999999999999996" customHeight="1" thickBot="1" x14ac:dyDescent="0.3">
      <c r="I12"/>
    </row>
    <row r="13" spans="1:16" ht="15.75" thickBot="1" x14ac:dyDescent="0.3">
      <c r="A13" s="6" t="s">
        <v>22</v>
      </c>
      <c r="C13" s="14">
        <f>+SUM(C6:C11)</f>
        <v>100</v>
      </c>
      <c r="D13" s="14">
        <f>+SUM(D6:D11)</f>
        <v>12</v>
      </c>
      <c r="E13" s="14">
        <f>+SUM(E6:E11)</f>
        <v>1</v>
      </c>
      <c r="G13" s="14">
        <f>+SUM(G6:G11)</f>
        <v>100</v>
      </c>
      <c r="I13" s="14">
        <f>+SUM(I6:I11)</f>
        <v>93</v>
      </c>
      <c r="J13" s="14">
        <f>+SUM(J6:J11)</f>
        <v>90</v>
      </c>
      <c r="K13" s="14">
        <f>+SUM(K6:K11)</f>
        <v>94</v>
      </c>
      <c r="M13" s="14">
        <f>+SUM(M6:M11)</f>
        <v>115</v>
      </c>
      <c r="N13" s="14">
        <f>+SUM(N6:N11)</f>
        <v>4</v>
      </c>
      <c r="O13" s="14">
        <f>+SUM(O6:O11)</f>
        <v>26</v>
      </c>
      <c r="P13" s="14">
        <f>+SUM(P6:P11)</f>
        <v>1</v>
      </c>
    </row>
    <row r="14" spans="1:16" x14ac:dyDescent="0.25">
      <c r="A14" s="4" t="s">
        <v>31</v>
      </c>
      <c r="C14" s="25">
        <v>3</v>
      </c>
      <c r="D14" s="25">
        <v>1</v>
      </c>
      <c r="E14" s="25">
        <v>0</v>
      </c>
      <c r="F14" s="10"/>
      <c r="G14" s="25">
        <v>3</v>
      </c>
      <c r="H14" s="10"/>
      <c r="I14" s="25">
        <v>3</v>
      </c>
      <c r="J14" s="25">
        <v>4</v>
      </c>
      <c r="K14" s="25">
        <v>4</v>
      </c>
    </row>
    <row r="15" spans="1:16" x14ac:dyDescent="0.25">
      <c r="A15" s="4" t="s">
        <v>23</v>
      </c>
      <c r="C15" s="13">
        <v>19</v>
      </c>
      <c r="D15" s="13">
        <v>2</v>
      </c>
      <c r="E15" s="13">
        <v>3</v>
      </c>
      <c r="F15" s="10"/>
      <c r="G15" s="13">
        <v>24</v>
      </c>
      <c r="H15" s="10"/>
      <c r="I15" s="13">
        <v>23</v>
      </c>
      <c r="J15" s="13">
        <v>23</v>
      </c>
      <c r="K15" s="13">
        <v>24</v>
      </c>
    </row>
    <row r="16" spans="1:16" ht="15.75" thickBot="1" x14ac:dyDescent="0.3">
      <c r="A16" s="9" t="s">
        <v>39</v>
      </c>
      <c r="C16" s="13">
        <v>1</v>
      </c>
      <c r="D16" s="13">
        <v>0</v>
      </c>
      <c r="E16" s="13">
        <v>0</v>
      </c>
      <c r="F16" s="10"/>
      <c r="G16" s="13">
        <v>1</v>
      </c>
      <c r="H16" s="10"/>
      <c r="I16" s="13">
        <v>1</v>
      </c>
      <c r="J16" s="13">
        <v>1</v>
      </c>
      <c r="K16" s="13">
        <v>1</v>
      </c>
    </row>
    <row r="17" spans="1:11" ht="15.75" thickBot="1" x14ac:dyDescent="0.3">
      <c r="A17" s="7" t="s">
        <v>24</v>
      </c>
      <c r="C17" s="14">
        <f>+SUM(C13:C16)</f>
        <v>123</v>
      </c>
      <c r="D17" s="14">
        <f>+SUM(D13:D16)</f>
        <v>15</v>
      </c>
      <c r="E17" s="14">
        <f>+SUM(E13:E16)</f>
        <v>4</v>
      </c>
      <c r="G17" s="14">
        <f>+SUM(G13:G16)</f>
        <v>128</v>
      </c>
      <c r="I17" s="14">
        <f>SUM(I13:I16)</f>
        <v>120</v>
      </c>
      <c r="J17" s="14">
        <f>SUM(J13:J16)</f>
        <v>118</v>
      </c>
      <c r="K17" s="14">
        <f>SUM(K13:K16)</f>
        <v>123</v>
      </c>
    </row>
  </sheetData>
  <mergeCells count="10">
    <mergeCell ref="N6:N11"/>
    <mergeCell ref="O6:O11"/>
    <mergeCell ref="P6:P11"/>
    <mergeCell ref="C2:E3"/>
    <mergeCell ref="I2:K3"/>
    <mergeCell ref="M2:P3"/>
    <mergeCell ref="M4:M5"/>
    <mergeCell ref="N4:N5"/>
    <mergeCell ref="O4:O5"/>
    <mergeCell ref="P4:P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4"/>
  <sheetViews>
    <sheetView topLeftCell="A2" zoomScale="75" zoomScaleNormal="75" workbookViewId="0">
      <selection activeCell="G14" sqref="G14"/>
    </sheetView>
  </sheetViews>
  <sheetFormatPr defaultRowHeight="15" x14ac:dyDescent="0.25"/>
  <cols>
    <col min="1" max="1" width="27" bestFit="1" customWidth="1"/>
    <col min="2" max="2" width="1.7109375" customWidth="1"/>
    <col min="3" max="5" width="11.85546875" customWidth="1"/>
    <col min="6" max="6" width="1.7109375" customWidth="1"/>
    <col min="7" max="7" width="13.85546875" bestFit="1" customWidth="1"/>
    <col min="8" max="8" width="1.7109375" customWidth="1"/>
    <col min="9" max="9" width="13.85546875" customWidth="1"/>
    <col min="10" max="10" width="1.7109375" customWidth="1"/>
    <col min="11" max="11" width="13.85546875" customWidth="1"/>
    <col min="12" max="12" width="1.7109375" customWidth="1"/>
    <col min="13" max="13" width="10.7109375" style="10" customWidth="1"/>
    <col min="14" max="14" width="1.7109375" customWidth="1"/>
    <col min="15" max="17" width="9.7109375" customWidth="1"/>
    <col min="18" max="18" width="10.7109375" customWidth="1"/>
  </cols>
  <sheetData>
    <row r="2" spans="1:18" x14ac:dyDescent="0.25">
      <c r="C2" s="89" t="s">
        <v>32</v>
      </c>
      <c r="D2" s="90"/>
      <c r="E2" s="91"/>
      <c r="F2" s="12"/>
      <c r="G2" s="15" t="s">
        <v>36</v>
      </c>
      <c r="I2" s="15" t="s">
        <v>36</v>
      </c>
      <c r="K2" s="15" t="s">
        <v>36</v>
      </c>
      <c r="M2" s="105" t="s">
        <v>109</v>
      </c>
      <c r="O2" s="89" t="s">
        <v>38</v>
      </c>
      <c r="P2" s="90"/>
      <c r="Q2" s="90"/>
      <c r="R2" s="91"/>
    </row>
    <row r="3" spans="1:18" ht="15.75" thickBot="1" x14ac:dyDescent="0.3">
      <c r="C3" s="92"/>
      <c r="D3" s="93"/>
      <c r="E3" s="94"/>
      <c r="F3" s="12"/>
      <c r="G3" s="16" t="s">
        <v>37</v>
      </c>
      <c r="I3" s="16" t="s">
        <v>41</v>
      </c>
      <c r="K3" s="16" t="s">
        <v>42</v>
      </c>
      <c r="M3" s="113"/>
      <c r="O3" s="92"/>
      <c r="P3" s="93"/>
      <c r="Q3" s="93"/>
      <c r="R3" s="94"/>
    </row>
    <row r="4" spans="1:18" x14ac:dyDescent="0.25">
      <c r="C4" s="17" t="str">
        <f>+'Leed Sheet (R)'!B4</f>
        <v xml:space="preserve">Jeff </v>
      </c>
      <c r="D4" s="18" t="str">
        <f>+'Leed Sheet (R)'!C4</f>
        <v>Sean</v>
      </c>
      <c r="E4" s="19" t="str">
        <f>+'Leed Sheet (R)'!D4</f>
        <v>John</v>
      </c>
      <c r="F4" s="10"/>
      <c r="G4" s="23" t="str">
        <f>+'Leed Sheet (R)'!F4</f>
        <v>Amy</v>
      </c>
      <c r="I4" s="23" t="str">
        <f>+'Leed Sheet (R)'!H4</f>
        <v>Vern</v>
      </c>
      <c r="K4" s="23" t="str">
        <f>+'Leed Sheet (R)'!J4</f>
        <v>Richard R.</v>
      </c>
      <c r="M4" s="23" t="s">
        <v>303</v>
      </c>
      <c r="O4" s="95" t="s">
        <v>40</v>
      </c>
      <c r="P4" s="97" t="s">
        <v>31</v>
      </c>
      <c r="Q4" s="97" t="s">
        <v>23</v>
      </c>
      <c r="R4" s="99" t="s">
        <v>39</v>
      </c>
    </row>
    <row r="5" spans="1:18" ht="15.75" thickBot="1" x14ac:dyDescent="0.3">
      <c r="C5" s="20" t="str">
        <f>+'Leed Sheet (R)'!B5</f>
        <v>VAN DREW</v>
      </c>
      <c r="D5" s="21" t="str">
        <f>+'Leed Sheet (R)'!C5</f>
        <v>PIGNATELLI</v>
      </c>
      <c r="E5" s="22" t="str">
        <f>+'Leed Sheet (R)'!D5</f>
        <v>BARKER</v>
      </c>
      <c r="F5" s="10"/>
      <c r="G5" s="24" t="str">
        <f>+'Leed Sheet (R)'!F5</f>
        <v>GATTO</v>
      </c>
      <c r="I5" s="24" t="str">
        <f>+'Leed Sheet (R)'!H5</f>
        <v>MACON</v>
      </c>
      <c r="K5" s="24" t="str">
        <f>+'Leed Sheet (R)'!J5</f>
        <v>DASE</v>
      </c>
      <c r="M5" s="24" t="s">
        <v>304</v>
      </c>
      <c r="O5" s="96"/>
      <c r="P5" s="98"/>
      <c r="Q5" s="98"/>
      <c r="R5" s="100"/>
    </row>
    <row r="6" spans="1:18" x14ac:dyDescent="0.25">
      <c r="A6" t="s">
        <v>87</v>
      </c>
      <c r="C6" s="25">
        <v>120</v>
      </c>
      <c r="D6" s="25">
        <v>4</v>
      </c>
      <c r="E6" s="25">
        <v>2</v>
      </c>
      <c r="F6" s="10"/>
      <c r="G6" s="25">
        <v>111</v>
      </c>
      <c r="H6" s="10"/>
      <c r="I6" s="25"/>
      <c r="J6" s="10"/>
      <c r="K6" s="25"/>
      <c r="L6" s="10"/>
      <c r="M6" s="25">
        <v>110</v>
      </c>
      <c r="O6" s="25">
        <v>128</v>
      </c>
      <c r="P6" s="86">
        <v>63</v>
      </c>
      <c r="Q6" s="86">
        <v>319</v>
      </c>
      <c r="R6" s="86">
        <v>16</v>
      </c>
    </row>
    <row r="7" spans="1:18" x14ac:dyDescent="0.25">
      <c r="A7" t="s">
        <v>88</v>
      </c>
      <c r="C7" s="25">
        <v>66</v>
      </c>
      <c r="D7" s="25">
        <v>2</v>
      </c>
      <c r="E7" s="25">
        <v>3</v>
      </c>
      <c r="F7" s="10"/>
      <c r="G7" s="25">
        <v>63</v>
      </c>
      <c r="H7" s="10"/>
      <c r="I7" s="25"/>
      <c r="J7" s="10"/>
      <c r="K7" s="25"/>
      <c r="L7" s="10"/>
      <c r="M7" s="25">
        <v>62</v>
      </c>
      <c r="O7" s="25">
        <v>74</v>
      </c>
      <c r="P7" s="87"/>
      <c r="Q7" s="87"/>
      <c r="R7" s="87"/>
    </row>
    <row r="8" spans="1:18" x14ac:dyDescent="0.25">
      <c r="A8" t="s">
        <v>89</v>
      </c>
      <c r="C8" s="25">
        <v>65</v>
      </c>
      <c r="D8" s="25">
        <v>6</v>
      </c>
      <c r="E8" s="25">
        <v>1</v>
      </c>
      <c r="F8" s="10"/>
      <c r="G8" s="25">
        <v>60</v>
      </c>
      <c r="H8" s="10"/>
      <c r="I8" s="25"/>
      <c r="J8" s="10"/>
      <c r="K8" s="25"/>
      <c r="L8" s="10"/>
      <c r="M8" s="25">
        <v>64</v>
      </c>
      <c r="O8" s="25">
        <v>76</v>
      </c>
      <c r="P8" s="87"/>
      <c r="Q8" s="87"/>
      <c r="R8" s="87"/>
    </row>
    <row r="9" spans="1:18" x14ac:dyDescent="0.25">
      <c r="A9" t="s">
        <v>90</v>
      </c>
      <c r="C9" s="25">
        <v>123</v>
      </c>
      <c r="D9" s="25">
        <v>1</v>
      </c>
      <c r="E9" s="25">
        <v>5</v>
      </c>
      <c r="F9" s="10"/>
      <c r="G9" s="25">
        <v>108</v>
      </c>
      <c r="H9" s="10"/>
      <c r="I9" s="25"/>
      <c r="J9" s="10"/>
      <c r="K9" s="25"/>
      <c r="L9" s="10"/>
      <c r="M9" s="25">
        <v>113</v>
      </c>
      <c r="O9" s="25">
        <v>133</v>
      </c>
      <c r="P9" s="87"/>
      <c r="Q9" s="87"/>
      <c r="R9" s="87"/>
    </row>
    <row r="10" spans="1:18" x14ac:dyDescent="0.25">
      <c r="A10" t="s">
        <v>91</v>
      </c>
      <c r="C10" s="25">
        <v>132</v>
      </c>
      <c r="D10" s="25">
        <v>6</v>
      </c>
      <c r="E10" s="25">
        <v>5</v>
      </c>
      <c r="F10" s="10"/>
      <c r="G10" s="25">
        <v>131</v>
      </c>
      <c r="H10" s="10"/>
      <c r="I10" s="25"/>
      <c r="J10" s="10"/>
      <c r="K10" s="25"/>
      <c r="L10" s="10"/>
      <c r="M10" s="25">
        <v>134</v>
      </c>
      <c r="O10" s="25">
        <v>147</v>
      </c>
      <c r="P10" s="87"/>
      <c r="Q10" s="87"/>
      <c r="R10" s="87"/>
    </row>
    <row r="11" spans="1:18" x14ac:dyDescent="0.25">
      <c r="A11" t="s">
        <v>92</v>
      </c>
      <c r="C11" s="25">
        <v>92</v>
      </c>
      <c r="D11" s="25">
        <v>4</v>
      </c>
      <c r="E11" s="25">
        <v>0</v>
      </c>
      <c r="F11" s="10"/>
      <c r="G11" s="25">
        <v>81</v>
      </c>
      <c r="H11" s="10"/>
      <c r="I11" s="25"/>
      <c r="J11" s="10"/>
      <c r="K11" s="25"/>
      <c r="L11" s="10"/>
      <c r="M11" s="25">
        <v>83</v>
      </c>
      <c r="O11" s="25">
        <v>96</v>
      </c>
      <c r="P11" s="87"/>
      <c r="Q11" s="87"/>
      <c r="R11" s="87"/>
    </row>
    <row r="12" spans="1:18" x14ac:dyDescent="0.25">
      <c r="A12" t="s">
        <v>93</v>
      </c>
      <c r="C12" s="25">
        <v>59</v>
      </c>
      <c r="D12" s="25">
        <v>2</v>
      </c>
      <c r="E12" s="25">
        <v>1</v>
      </c>
      <c r="F12" s="10"/>
      <c r="G12" s="25">
        <v>55</v>
      </c>
      <c r="H12" s="10"/>
      <c r="I12" s="25"/>
      <c r="J12" s="10"/>
      <c r="K12" s="25"/>
      <c r="L12" s="10"/>
      <c r="M12" s="25">
        <v>55</v>
      </c>
      <c r="O12" s="25">
        <v>62</v>
      </c>
      <c r="P12" s="87"/>
      <c r="Q12" s="87"/>
      <c r="R12" s="87"/>
    </row>
    <row r="13" spans="1:18" x14ac:dyDescent="0.25">
      <c r="A13" t="s">
        <v>94</v>
      </c>
      <c r="C13" s="25">
        <v>45</v>
      </c>
      <c r="D13" s="25">
        <v>3</v>
      </c>
      <c r="E13" s="25">
        <v>1</v>
      </c>
      <c r="F13" s="10"/>
      <c r="G13" s="25">
        <v>44</v>
      </c>
      <c r="H13" s="10"/>
      <c r="I13" s="25"/>
      <c r="J13" s="10"/>
      <c r="K13" s="25"/>
      <c r="L13" s="10"/>
      <c r="M13" s="25">
        <v>43</v>
      </c>
      <c r="O13" s="25">
        <v>53</v>
      </c>
      <c r="P13" s="87"/>
      <c r="Q13" s="87"/>
      <c r="R13" s="87"/>
    </row>
    <row r="14" spans="1:18" x14ac:dyDescent="0.25">
      <c r="A14" t="s">
        <v>95</v>
      </c>
      <c r="C14" s="25">
        <v>74</v>
      </c>
      <c r="D14" s="25">
        <v>3</v>
      </c>
      <c r="E14" s="25">
        <v>2</v>
      </c>
      <c r="F14" s="10"/>
      <c r="G14" s="25">
        <v>63</v>
      </c>
      <c r="H14" s="10"/>
      <c r="I14" s="25"/>
      <c r="J14" s="10"/>
      <c r="K14" s="25"/>
      <c r="L14" s="10"/>
      <c r="M14" s="25">
        <v>64</v>
      </c>
      <c r="O14" s="25">
        <v>81</v>
      </c>
      <c r="P14" s="87"/>
      <c r="Q14" s="87"/>
      <c r="R14" s="87"/>
    </row>
    <row r="15" spans="1:18" x14ac:dyDescent="0.25">
      <c r="A15" t="s">
        <v>96</v>
      </c>
      <c r="C15" s="25">
        <v>55</v>
      </c>
      <c r="D15" s="25">
        <v>2</v>
      </c>
      <c r="E15" s="25">
        <v>2</v>
      </c>
      <c r="F15" s="10"/>
      <c r="G15" s="25">
        <v>52</v>
      </c>
      <c r="H15" s="10"/>
      <c r="I15" s="25"/>
      <c r="J15" s="10"/>
      <c r="K15" s="25">
        <v>52</v>
      </c>
      <c r="L15" s="10"/>
      <c r="M15" s="25">
        <v>53</v>
      </c>
      <c r="O15" s="25">
        <v>61</v>
      </c>
      <c r="P15" s="87"/>
      <c r="Q15" s="87"/>
      <c r="R15" s="87"/>
    </row>
    <row r="16" spans="1:18" x14ac:dyDescent="0.25">
      <c r="A16" t="s">
        <v>97</v>
      </c>
      <c r="C16" s="25">
        <v>59</v>
      </c>
      <c r="D16" s="25">
        <v>3</v>
      </c>
      <c r="E16" s="25">
        <v>1</v>
      </c>
      <c r="F16" s="10"/>
      <c r="G16" s="25">
        <v>57</v>
      </c>
      <c r="H16" s="10"/>
      <c r="I16" s="25"/>
      <c r="J16" s="10"/>
      <c r="K16" s="25"/>
      <c r="L16" s="10"/>
      <c r="M16" s="25">
        <v>54</v>
      </c>
      <c r="O16" s="25">
        <v>65</v>
      </c>
      <c r="P16" s="87"/>
      <c r="Q16" s="87"/>
      <c r="R16" s="87"/>
    </row>
    <row r="17" spans="1:18" x14ac:dyDescent="0.25">
      <c r="A17" t="s">
        <v>98</v>
      </c>
      <c r="C17" s="25">
        <v>17</v>
      </c>
      <c r="D17" s="25">
        <v>0</v>
      </c>
      <c r="E17" s="25">
        <v>0</v>
      </c>
      <c r="F17" s="10"/>
      <c r="G17" s="25">
        <v>17</v>
      </c>
      <c r="H17" s="10"/>
      <c r="I17" s="25"/>
      <c r="J17" s="10"/>
      <c r="K17" s="25"/>
      <c r="L17" s="10"/>
      <c r="M17" s="25">
        <v>18</v>
      </c>
      <c r="O17" s="25">
        <v>18</v>
      </c>
      <c r="P17" s="87"/>
      <c r="Q17" s="87"/>
      <c r="R17" s="87"/>
    </row>
    <row r="18" spans="1:18" x14ac:dyDescent="0.25">
      <c r="A18" t="s">
        <v>99</v>
      </c>
      <c r="C18" s="25">
        <v>15</v>
      </c>
      <c r="D18" s="25">
        <v>0</v>
      </c>
      <c r="E18" s="25">
        <v>2</v>
      </c>
      <c r="F18" s="10"/>
      <c r="G18" s="25">
        <v>15</v>
      </c>
      <c r="H18" s="10"/>
      <c r="I18" s="25">
        <v>15</v>
      </c>
      <c r="J18" s="10"/>
      <c r="K18" s="25"/>
      <c r="L18" s="10"/>
      <c r="M18" s="25">
        <v>15</v>
      </c>
      <c r="O18" s="25">
        <v>17</v>
      </c>
      <c r="P18" s="87"/>
      <c r="Q18" s="87"/>
      <c r="R18" s="87"/>
    </row>
    <row r="19" spans="1:18" x14ac:dyDescent="0.25">
      <c r="A19" t="s">
        <v>100</v>
      </c>
      <c r="C19" s="25">
        <v>6</v>
      </c>
      <c r="D19" s="25">
        <v>0</v>
      </c>
      <c r="E19" s="25">
        <v>0</v>
      </c>
      <c r="F19" s="10"/>
      <c r="G19" s="25">
        <v>4</v>
      </c>
      <c r="H19" s="10"/>
      <c r="I19" s="25"/>
      <c r="J19" s="10"/>
      <c r="K19" s="25">
        <v>4</v>
      </c>
      <c r="L19" s="10"/>
      <c r="M19" s="25">
        <v>4</v>
      </c>
      <c r="O19" s="25">
        <v>6</v>
      </c>
      <c r="P19" s="87"/>
      <c r="Q19" s="87"/>
      <c r="R19" s="87"/>
    </row>
    <row r="20" spans="1:18" x14ac:dyDescent="0.25">
      <c r="A20" t="s">
        <v>101</v>
      </c>
      <c r="C20" s="25">
        <v>35</v>
      </c>
      <c r="D20" s="25">
        <v>1</v>
      </c>
      <c r="E20" s="25">
        <v>0</v>
      </c>
      <c r="F20" s="10"/>
      <c r="G20" s="25">
        <v>29</v>
      </c>
      <c r="H20" s="10"/>
      <c r="I20" s="25"/>
      <c r="J20" s="10"/>
      <c r="K20" s="25">
        <v>28</v>
      </c>
      <c r="L20" s="10"/>
      <c r="M20" s="25">
        <v>28</v>
      </c>
      <c r="O20" s="25">
        <v>39</v>
      </c>
      <c r="P20" s="87"/>
      <c r="Q20" s="87"/>
      <c r="R20" s="87"/>
    </row>
    <row r="21" spans="1:18" x14ac:dyDescent="0.25">
      <c r="A21" t="s">
        <v>102</v>
      </c>
      <c r="C21" s="25">
        <v>28</v>
      </c>
      <c r="D21" s="25">
        <v>3</v>
      </c>
      <c r="E21" s="25">
        <v>0</v>
      </c>
      <c r="F21" s="10"/>
      <c r="G21" s="25">
        <v>28</v>
      </c>
      <c r="H21" s="10"/>
      <c r="I21" s="25"/>
      <c r="J21" s="10"/>
      <c r="K21" s="25">
        <v>26</v>
      </c>
      <c r="L21" s="10"/>
      <c r="M21" s="25">
        <v>25</v>
      </c>
      <c r="O21" s="25">
        <v>35</v>
      </c>
      <c r="P21" s="87"/>
      <c r="Q21" s="87"/>
      <c r="R21" s="87"/>
    </row>
    <row r="22" spans="1:18" x14ac:dyDescent="0.25">
      <c r="A22" t="s">
        <v>103</v>
      </c>
      <c r="C22" s="25">
        <v>121</v>
      </c>
      <c r="D22" s="25">
        <v>0</v>
      </c>
      <c r="E22" s="25">
        <v>6</v>
      </c>
      <c r="F22" s="10"/>
      <c r="G22" s="25">
        <v>107</v>
      </c>
      <c r="H22" s="10"/>
      <c r="I22" s="25"/>
      <c r="J22" s="10"/>
      <c r="K22" s="25"/>
      <c r="L22" s="10"/>
      <c r="M22" s="25">
        <v>108</v>
      </c>
      <c r="O22" s="25">
        <v>129</v>
      </c>
      <c r="P22" s="87"/>
      <c r="Q22" s="87"/>
      <c r="R22" s="87"/>
    </row>
    <row r="23" spans="1:18" x14ac:dyDescent="0.25">
      <c r="A23" t="s">
        <v>104</v>
      </c>
      <c r="C23" s="25">
        <v>112</v>
      </c>
      <c r="D23" s="25">
        <v>2</v>
      </c>
      <c r="E23" s="25">
        <v>2</v>
      </c>
      <c r="F23" s="10"/>
      <c r="G23" s="25">
        <v>101</v>
      </c>
      <c r="H23" s="10"/>
      <c r="I23" s="25"/>
      <c r="J23" s="10"/>
      <c r="K23" s="25"/>
      <c r="L23" s="10"/>
      <c r="M23" s="25">
        <v>103</v>
      </c>
      <c r="O23" s="25">
        <v>119</v>
      </c>
      <c r="P23" s="87"/>
      <c r="Q23" s="87"/>
      <c r="R23" s="87"/>
    </row>
    <row r="24" spans="1:18" x14ac:dyDescent="0.25">
      <c r="A24" t="s">
        <v>105</v>
      </c>
      <c r="C24" s="25">
        <v>101</v>
      </c>
      <c r="D24" s="25">
        <v>2</v>
      </c>
      <c r="E24" s="25">
        <v>1</v>
      </c>
      <c r="F24" s="10"/>
      <c r="G24" s="25">
        <v>90</v>
      </c>
      <c r="H24" s="10"/>
      <c r="I24" s="25"/>
      <c r="J24" s="10"/>
      <c r="K24" s="25"/>
      <c r="L24" s="10"/>
      <c r="M24" s="25">
        <v>92</v>
      </c>
      <c r="O24" s="25">
        <v>108</v>
      </c>
      <c r="P24" s="87"/>
      <c r="Q24" s="87"/>
      <c r="R24" s="87"/>
    </row>
    <row r="25" spans="1:18" x14ac:dyDescent="0.25">
      <c r="A25" t="s">
        <v>106</v>
      </c>
      <c r="C25" s="25">
        <v>36</v>
      </c>
      <c r="D25" s="25">
        <v>0</v>
      </c>
      <c r="E25" s="25">
        <v>0</v>
      </c>
      <c r="F25" s="10"/>
      <c r="G25" s="25">
        <v>37</v>
      </c>
      <c r="H25" s="10"/>
      <c r="I25" s="25"/>
      <c r="J25" s="10"/>
      <c r="K25" s="25"/>
      <c r="L25" s="10"/>
      <c r="M25" s="25">
        <v>37</v>
      </c>
      <c r="O25" s="25">
        <v>41</v>
      </c>
      <c r="P25" s="87"/>
      <c r="Q25" s="87"/>
      <c r="R25" s="87"/>
    </row>
    <row r="26" spans="1:18" x14ac:dyDescent="0.25">
      <c r="A26" t="s">
        <v>107</v>
      </c>
      <c r="C26" s="25">
        <v>78</v>
      </c>
      <c r="D26" s="25">
        <v>0</v>
      </c>
      <c r="E26" s="25">
        <v>0</v>
      </c>
      <c r="F26" s="10"/>
      <c r="G26" s="25">
        <v>69</v>
      </c>
      <c r="H26" s="10"/>
      <c r="I26" s="25"/>
      <c r="J26" s="10"/>
      <c r="K26" s="25"/>
      <c r="L26" s="10"/>
      <c r="M26" s="25">
        <v>69</v>
      </c>
      <c r="O26" s="25">
        <v>83</v>
      </c>
      <c r="P26" s="87"/>
      <c r="Q26" s="87"/>
      <c r="R26" s="87"/>
    </row>
    <row r="27" spans="1:18" x14ac:dyDescent="0.25">
      <c r="A27" t="s">
        <v>108</v>
      </c>
      <c r="C27" s="25">
        <v>64</v>
      </c>
      <c r="D27" s="25">
        <v>3</v>
      </c>
      <c r="E27" s="25">
        <v>1</v>
      </c>
      <c r="F27" s="10"/>
      <c r="G27" s="25">
        <v>65</v>
      </c>
      <c r="H27" s="10"/>
      <c r="I27" s="25"/>
      <c r="J27" s="10"/>
      <c r="K27" s="25"/>
      <c r="L27" s="10"/>
      <c r="M27" s="25">
        <v>63</v>
      </c>
      <c r="O27" s="25">
        <v>72</v>
      </c>
      <c r="P27" s="88"/>
      <c r="Q27" s="88"/>
      <c r="R27" s="88"/>
    </row>
    <row r="28" spans="1:18" ht="5.0999999999999996" customHeight="1" thickBot="1" x14ac:dyDescent="0.3">
      <c r="M28"/>
    </row>
    <row r="29" spans="1:18" ht="15.75" thickBot="1" x14ac:dyDescent="0.3">
      <c r="A29" s="6" t="s">
        <v>22</v>
      </c>
      <c r="C29" s="29">
        <f>+SUM(C6:C27)</f>
        <v>1503</v>
      </c>
      <c r="D29" s="29">
        <f>+SUM(D6:D27)</f>
        <v>47</v>
      </c>
      <c r="E29" s="29">
        <f>+SUM(E6:E27)</f>
        <v>35</v>
      </c>
      <c r="F29" s="27"/>
      <c r="G29" s="29">
        <f>+SUM(G6:G27)</f>
        <v>1387</v>
      </c>
      <c r="H29" s="27"/>
      <c r="I29" s="29">
        <f>+SUM(I6:I27)</f>
        <v>15</v>
      </c>
      <c r="J29" s="27"/>
      <c r="K29" s="29">
        <f>+SUM(K6:K27)</f>
        <v>110</v>
      </c>
      <c r="L29" s="27"/>
      <c r="M29" s="29">
        <f>+SUM(M6:M27)</f>
        <v>1397</v>
      </c>
      <c r="N29" s="27"/>
      <c r="O29" s="29">
        <f>+SUM(O6:O27)</f>
        <v>1643</v>
      </c>
      <c r="P29" s="29">
        <f>+SUM(P6:P27)</f>
        <v>63</v>
      </c>
      <c r="Q29" s="29">
        <f>+SUM(Q6:Q27)</f>
        <v>319</v>
      </c>
      <c r="R29" s="29">
        <f>+SUM(R6:R27)</f>
        <v>16</v>
      </c>
    </row>
    <row r="30" spans="1:18" x14ac:dyDescent="0.25">
      <c r="A30" s="4" t="s">
        <v>31</v>
      </c>
      <c r="C30" s="31">
        <v>57</v>
      </c>
      <c r="D30" s="31">
        <v>2</v>
      </c>
      <c r="E30" s="31">
        <v>0</v>
      </c>
      <c r="F30" s="32"/>
      <c r="G30" s="31">
        <v>53</v>
      </c>
      <c r="H30" s="32"/>
      <c r="I30" s="31">
        <v>1</v>
      </c>
      <c r="J30" s="32"/>
      <c r="K30" s="31">
        <v>2</v>
      </c>
      <c r="L30" s="32"/>
      <c r="M30" s="31">
        <f>20+1+2+34</f>
        <v>57</v>
      </c>
      <c r="N30" s="27"/>
      <c r="O30" s="27"/>
      <c r="P30" s="27"/>
      <c r="Q30" s="27"/>
      <c r="R30" s="27"/>
    </row>
    <row r="31" spans="1:18" x14ac:dyDescent="0.25">
      <c r="A31" s="4" t="s">
        <v>23</v>
      </c>
      <c r="C31" s="28">
        <v>265</v>
      </c>
      <c r="D31" s="28">
        <v>22</v>
      </c>
      <c r="E31" s="28">
        <v>12</v>
      </c>
      <c r="F31" s="32"/>
      <c r="G31" s="28">
        <v>276</v>
      </c>
      <c r="H31" s="32"/>
      <c r="I31" s="28">
        <v>7</v>
      </c>
      <c r="J31" s="32"/>
      <c r="K31" s="28">
        <v>24</v>
      </c>
      <c r="L31" s="32"/>
      <c r="M31" s="28">
        <f>66+7+24+177</f>
        <v>274</v>
      </c>
      <c r="N31" s="27"/>
      <c r="O31" s="27"/>
      <c r="P31" s="27"/>
      <c r="Q31" s="27"/>
      <c r="R31" s="27"/>
    </row>
    <row r="32" spans="1:18" ht="15.75" thickBot="1" x14ac:dyDescent="0.3">
      <c r="A32" s="9" t="s">
        <v>39</v>
      </c>
      <c r="C32" s="28">
        <v>15</v>
      </c>
      <c r="D32" s="28">
        <v>0</v>
      </c>
      <c r="E32" s="28">
        <v>1</v>
      </c>
      <c r="F32" s="32"/>
      <c r="G32" s="28">
        <v>13</v>
      </c>
      <c r="H32" s="32"/>
      <c r="I32" s="28">
        <v>0</v>
      </c>
      <c r="J32" s="32"/>
      <c r="K32" s="28">
        <v>1</v>
      </c>
      <c r="L32" s="32"/>
      <c r="M32" s="28">
        <f>3+1+8</f>
        <v>12</v>
      </c>
      <c r="N32" s="27"/>
      <c r="O32" s="27"/>
      <c r="P32" s="27"/>
      <c r="Q32" s="27"/>
      <c r="R32" s="27"/>
    </row>
    <row r="33" spans="1:18" ht="15.75" thickBot="1" x14ac:dyDescent="0.3">
      <c r="A33" s="7" t="s">
        <v>24</v>
      </c>
      <c r="C33" s="29">
        <f>+SUM(C29:C32)</f>
        <v>1840</v>
      </c>
      <c r="D33" s="29">
        <f>+SUM(D29:D32)</f>
        <v>71</v>
      </c>
      <c r="E33" s="29">
        <f>+SUM(E29:E32)</f>
        <v>48</v>
      </c>
      <c r="F33" s="27"/>
      <c r="G33" s="29">
        <f>+SUM(G29:G32)</f>
        <v>1729</v>
      </c>
      <c r="H33" s="27"/>
      <c r="I33" s="29">
        <f>+SUM(I29:I32)</f>
        <v>23</v>
      </c>
      <c r="J33" s="27"/>
      <c r="K33" s="29">
        <f>+SUM(K29:K32)</f>
        <v>137</v>
      </c>
      <c r="L33" s="27"/>
      <c r="M33" s="29">
        <f>+SUM(M29:M32)</f>
        <v>1740</v>
      </c>
      <c r="N33" s="27"/>
      <c r="O33" s="27"/>
      <c r="P33" s="27"/>
      <c r="Q33" s="27"/>
      <c r="R33" s="27"/>
    </row>
    <row r="34" spans="1:18" x14ac:dyDescent="0.25"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32"/>
      <c r="N34" s="27"/>
      <c r="O34" s="27"/>
      <c r="P34" s="27"/>
      <c r="Q34" s="27"/>
      <c r="R34" s="27"/>
    </row>
  </sheetData>
  <mergeCells count="10">
    <mergeCell ref="P6:P27"/>
    <mergeCell ref="Q6:Q27"/>
    <mergeCell ref="R6:R27"/>
    <mergeCell ref="C2:E3"/>
    <mergeCell ref="M2:M3"/>
    <mergeCell ref="O2:R3"/>
    <mergeCell ref="O4:O5"/>
    <mergeCell ref="P4:P5"/>
    <mergeCell ref="Q4:Q5"/>
    <mergeCell ref="R4:R5"/>
  </mergeCells>
  <pageMargins left="0.7" right="0.7" top="0.75" bottom="0.75" header="0.3" footer="0.3"/>
  <pageSetup paperSize="5" scale="85" orientation="landscape" r:id="rId1"/>
  <headerFooter>
    <oddHeader>&amp;CRepublican Primary Elections Results - June 7, 2022 
Prepared by the Office of Joseph J. Giralo, Atlantic County Clerk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10</vt:i4>
      </vt:variant>
    </vt:vector>
  </HeadingPairs>
  <TitlesOfParts>
    <vt:vector size="58" baseType="lpstr">
      <vt:lpstr>Leed Sheet (R)</vt:lpstr>
      <vt:lpstr>Absecon (R)</vt:lpstr>
      <vt:lpstr>Atlantic City (R)</vt:lpstr>
      <vt:lpstr>Brigantine (R)</vt:lpstr>
      <vt:lpstr>Buena Borough (R)</vt:lpstr>
      <vt:lpstr>Buena Vista Twp (R)</vt:lpstr>
      <vt:lpstr>Corbin City (R)</vt:lpstr>
      <vt:lpstr>Egg Harbor City (R)</vt:lpstr>
      <vt:lpstr>Egg Harbor Twp (R)</vt:lpstr>
      <vt:lpstr>Estell Manor (R)</vt:lpstr>
      <vt:lpstr>Folsom (R)</vt:lpstr>
      <vt:lpstr>Galloway Twp (R)</vt:lpstr>
      <vt:lpstr>Hamilton Twp (R)</vt:lpstr>
      <vt:lpstr>Hammonton (R)</vt:lpstr>
      <vt:lpstr>Linwood (R)</vt:lpstr>
      <vt:lpstr>Longport (R)</vt:lpstr>
      <vt:lpstr>Margate (R)</vt:lpstr>
      <vt:lpstr>Mullica Twp (R)</vt:lpstr>
      <vt:lpstr>Northfield (R)</vt:lpstr>
      <vt:lpstr>Pleasantville (R)</vt:lpstr>
      <vt:lpstr>Port Republic (R)</vt:lpstr>
      <vt:lpstr>Somers Point (R)</vt:lpstr>
      <vt:lpstr>Ventnor (R)</vt:lpstr>
      <vt:lpstr>Weymouth Twp (R)</vt:lpstr>
      <vt:lpstr>Leed Sheet (D)</vt:lpstr>
      <vt:lpstr>Absecon (D)</vt:lpstr>
      <vt:lpstr>Atlantic City (D)</vt:lpstr>
      <vt:lpstr>Brigantine (D)</vt:lpstr>
      <vt:lpstr>Buena Borough (D)</vt:lpstr>
      <vt:lpstr>Buena Vista Twp (D)</vt:lpstr>
      <vt:lpstr>Corbin City (D)</vt:lpstr>
      <vt:lpstr>Egg Harbor City (D)</vt:lpstr>
      <vt:lpstr>Egg Harbor Twp (D)</vt:lpstr>
      <vt:lpstr>Estell Manor (D)</vt:lpstr>
      <vt:lpstr>Folsom (D)</vt:lpstr>
      <vt:lpstr>Galloway Twp (D)</vt:lpstr>
      <vt:lpstr>Hamilton Twp (D)</vt:lpstr>
      <vt:lpstr>Hammonton (D)</vt:lpstr>
      <vt:lpstr>Linwood (D)</vt:lpstr>
      <vt:lpstr>Longport (D)</vt:lpstr>
      <vt:lpstr>Margate (D)</vt:lpstr>
      <vt:lpstr>Mullica Twp (D)</vt:lpstr>
      <vt:lpstr>Northfield (D)</vt:lpstr>
      <vt:lpstr>Pleasantville (D)</vt:lpstr>
      <vt:lpstr>Port Republic (D)</vt:lpstr>
      <vt:lpstr>Somers Point (D)</vt:lpstr>
      <vt:lpstr>Ventnor (D)</vt:lpstr>
      <vt:lpstr>Weymouth Twp (D)</vt:lpstr>
      <vt:lpstr>'Buena Borough (D)'!Print_Area</vt:lpstr>
      <vt:lpstr>'Buena Borough (R)'!Print_Area</vt:lpstr>
      <vt:lpstr>'Leed Sheet (D)'!Print_Area</vt:lpstr>
      <vt:lpstr>'Leed Sheet (R)'!Print_Area</vt:lpstr>
      <vt:lpstr>'Somers Point (D)'!Print_Area</vt:lpstr>
      <vt:lpstr>'Somers Point (R)'!Print_Area</vt:lpstr>
      <vt:lpstr>'Buena Borough (D)'!Print_Titles</vt:lpstr>
      <vt:lpstr>'Buena Borough (R)'!Print_Titles</vt:lpstr>
      <vt:lpstr>'Somers Point (D)'!Print_Titles</vt:lpstr>
      <vt:lpstr>'Somers Point (R)'!Print_Titles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Sommers_Mike</dc:creator>
  <cp:lastModifiedBy>Sommers_Mike</cp:lastModifiedBy>
  <cp:lastPrinted>2022-06-21T15:17:14Z</cp:lastPrinted>
  <dcterms:created xsi:type="dcterms:W3CDTF">2022-06-13T13:24:20Z</dcterms:created>
  <dcterms:modified xsi:type="dcterms:W3CDTF">2022-06-27T17:23:35Z</dcterms:modified>
</cp:coreProperties>
</file>